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17490" windowHeight="11010" activeTab="4"/>
  </bookViews>
  <sheets>
    <sheet name="data" sheetId="1" r:id="rId1"/>
    <sheet name="ID" sheetId="2" r:id="rId2"/>
    <sheet name="Sheet3" sheetId="3" r:id="rId3"/>
    <sheet name="segments" sheetId="4" r:id="rId4"/>
    <sheet name="javascript" sheetId="5" r:id="rId5"/>
  </sheets>
  <definedNames>
    <definedName name="sections">data!$X$3:$X$5</definedName>
    <definedName name="w">segments!$B$7</definedName>
    <definedName name="x">segments!$B$3</definedName>
    <definedName name="y">segments!$B$4</definedName>
    <definedName name="z1_">segments!$B$5</definedName>
    <definedName name="z2_">segments!$B$6</definedName>
  </definedNames>
  <calcPr calcId="125725"/>
</workbook>
</file>

<file path=xl/calcChain.xml><?xml version="1.0" encoding="utf-8"?>
<calcChain xmlns="http://schemas.openxmlformats.org/spreadsheetml/2006/main">
  <c r="U72" i="1"/>
  <c r="V72" a="1"/>
  <c r="V72" s="1"/>
  <c r="E12"/>
  <c r="F12" s="1"/>
  <c r="G12" s="1"/>
  <c r="H12" s="1"/>
  <c r="U12"/>
  <c r="V12" a="1"/>
  <c r="V12" s="1"/>
  <c r="B91" i="5"/>
  <c r="B92"/>
  <c r="B93"/>
  <c r="B94"/>
  <c r="B95"/>
  <c r="B96"/>
  <c r="B97"/>
  <c r="B98"/>
  <c r="B99"/>
  <c r="B100"/>
  <c r="B101"/>
  <c r="B102"/>
  <c r="E80" i="1"/>
  <c r="F80" s="1"/>
  <c r="U80"/>
  <c r="V80" a="1"/>
  <c r="V80" s="1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3"/>
  <c r="K74"/>
  <c r="K75"/>
  <c r="K76"/>
  <c r="K77"/>
  <c r="K78"/>
  <c r="K79"/>
  <c r="K18"/>
  <c r="K19"/>
  <c r="K21"/>
  <c r="K22"/>
  <c r="K23"/>
  <c r="K24"/>
  <c r="K25"/>
  <c r="K26"/>
  <c r="K27"/>
  <c r="K28"/>
  <c r="K29"/>
  <c r="K31"/>
  <c r="K32"/>
  <c r="K33"/>
  <c r="K34"/>
  <c r="K35"/>
  <c r="K36"/>
  <c r="K37"/>
  <c r="K38"/>
  <c r="K39"/>
  <c r="K4"/>
  <c r="K30"/>
  <c r="K7"/>
  <c r="K8"/>
  <c r="K9"/>
  <c r="K10"/>
  <c r="K11"/>
  <c r="K13"/>
  <c r="K15"/>
  <c r="K16"/>
  <c r="K17"/>
  <c r="U23"/>
  <c r="U3"/>
  <c r="U24"/>
  <c r="U4"/>
  <c r="U25"/>
  <c r="U26"/>
  <c r="U27"/>
  <c r="U5"/>
  <c r="U28"/>
  <c r="U29"/>
  <c r="U6"/>
  <c r="U30"/>
  <c r="U31"/>
  <c r="U32"/>
  <c r="U33"/>
  <c r="U34"/>
  <c r="U35"/>
  <c r="U36"/>
  <c r="U37"/>
  <c r="U38"/>
  <c r="U39"/>
  <c r="U40"/>
  <c r="U41"/>
  <c r="U42"/>
  <c r="U43"/>
  <c r="U44"/>
  <c r="U7"/>
  <c r="U45"/>
  <c r="U8"/>
  <c r="U46"/>
  <c r="U9"/>
  <c r="U47"/>
  <c r="U10"/>
  <c r="U11"/>
  <c r="U48"/>
  <c r="U49"/>
  <c r="U50"/>
  <c r="U73"/>
  <c r="U51"/>
  <c r="U13"/>
  <c r="U52"/>
  <c r="U53"/>
  <c r="U54"/>
  <c r="U14"/>
  <c r="U55"/>
  <c r="U56"/>
  <c r="U57"/>
  <c r="U15"/>
  <c r="U58"/>
  <c r="U16"/>
  <c r="U17"/>
  <c r="U59"/>
  <c r="U60"/>
  <c r="U61"/>
  <c r="U62"/>
  <c r="U18"/>
  <c r="U63"/>
  <c r="U64"/>
  <c r="U65"/>
  <c r="U66"/>
  <c r="U67"/>
  <c r="U68"/>
  <c r="U69"/>
  <c r="U70"/>
  <c r="U71"/>
  <c r="U19"/>
  <c r="U20"/>
  <c r="U74"/>
  <c r="U75"/>
  <c r="U76"/>
  <c r="U77"/>
  <c r="U78"/>
  <c r="U79"/>
  <c r="U21"/>
  <c r="U22"/>
  <c r="A1" i="5"/>
  <c r="E11" i="1"/>
  <c r="F11" s="1"/>
  <c r="E27"/>
  <c r="F27" s="1"/>
  <c r="G27" s="1"/>
  <c r="H27" s="1"/>
  <c r="E19"/>
  <c r="F19" s="1"/>
  <c r="E46"/>
  <c r="F46" s="1"/>
  <c r="G46" s="1"/>
  <c r="H46" s="1"/>
  <c r="E50"/>
  <c r="F50" s="1"/>
  <c r="E62"/>
  <c r="F62" s="1"/>
  <c r="G62" s="1"/>
  <c r="H62" s="1"/>
  <c r="E18"/>
  <c r="F18" s="1"/>
  <c r="G18" s="1"/>
  <c r="H18" s="1"/>
  <c r="E68"/>
  <c r="F68" s="1"/>
  <c r="G68" s="1"/>
  <c r="H68" s="1"/>
  <c r="E61"/>
  <c r="F61" s="1"/>
  <c r="G61" s="1"/>
  <c r="H61" s="1"/>
  <c r="E66"/>
  <c r="F66" s="1"/>
  <c r="E26"/>
  <c r="F26" s="1"/>
  <c r="G26" s="1"/>
  <c r="H26" s="1"/>
  <c r="E76"/>
  <c r="F76" s="1"/>
  <c r="E22"/>
  <c r="F22" s="1"/>
  <c r="G22" s="1"/>
  <c r="H22" s="1"/>
  <c r="E24"/>
  <c r="F24" s="1"/>
  <c r="E31"/>
  <c r="F31" s="1"/>
  <c r="G31" s="1"/>
  <c r="H31" s="1"/>
  <c r="E67"/>
  <c r="F67" s="1"/>
  <c r="G67" s="1"/>
  <c r="H67" s="1"/>
  <c r="E48"/>
  <c r="F48" s="1"/>
  <c r="E4"/>
  <c r="F4" s="1"/>
  <c r="G4" s="1"/>
  <c r="H4" s="1"/>
  <c r="E3"/>
  <c r="F3" s="1"/>
  <c r="E74"/>
  <c r="F74" s="1"/>
  <c r="G74" s="1"/>
  <c r="H74" s="1"/>
  <c r="E23"/>
  <c r="F23" s="1"/>
  <c r="E25"/>
  <c r="F25" s="1"/>
  <c r="E35"/>
  <c r="F35" s="1"/>
  <c r="E34"/>
  <c r="F34" s="1"/>
  <c r="G34" s="1"/>
  <c r="H34" s="1"/>
  <c r="E69"/>
  <c r="F69" s="1"/>
  <c r="E29"/>
  <c r="F29" s="1"/>
  <c r="G29" s="1"/>
  <c r="H29" s="1"/>
  <c r="E36"/>
  <c r="F36" s="1"/>
  <c r="E5"/>
  <c r="F5" s="1"/>
  <c r="G5" s="1"/>
  <c r="H5" s="1"/>
  <c r="E9"/>
  <c r="F9" s="1"/>
  <c r="E37"/>
  <c r="E39"/>
  <c r="F39" s="1"/>
  <c r="E63"/>
  <c r="F63" s="1"/>
  <c r="E79"/>
  <c r="F79" s="1"/>
  <c r="E75"/>
  <c r="F75" s="1"/>
  <c r="G75" s="1"/>
  <c r="H75" s="1"/>
  <c r="E21"/>
  <c r="F21" s="1"/>
  <c r="E33"/>
  <c r="F33" s="1"/>
  <c r="G33" s="1"/>
  <c r="H33" s="1"/>
  <c r="E60"/>
  <c r="F60" s="1"/>
  <c r="E47"/>
  <c r="F47" s="1"/>
  <c r="G47" s="1"/>
  <c r="H47" s="1"/>
  <c r="E20"/>
  <c r="F20" s="1"/>
  <c r="E51"/>
  <c r="E32"/>
  <c r="F32" s="1"/>
  <c r="E10"/>
  <c r="F10" s="1"/>
  <c r="E6"/>
  <c r="F6" s="1"/>
  <c r="E70"/>
  <c r="F70" s="1"/>
  <c r="G70" s="1"/>
  <c r="H70" s="1"/>
  <c r="E14"/>
  <c r="F14" s="1"/>
  <c r="E15"/>
  <c r="F15" s="1"/>
  <c r="G15" s="1"/>
  <c r="H15" s="1"/>
  <c r="E55"/>
  <c r="F55" s="1"/>
  <c r="E13"/>
  <c r="F13" s="1"/>
  <c r="G13" s="1"/>
  <c r="H13" s="1"/>
  <c r="E56"/>
  <c r="F56" s="1"/>
  <c r="E52"/>
  <c r="F52" s="1"/>
  <c r="G52" s="1"/>
  <c r="H52" s="1"/>
  <c r="E54"/>
  <c r="F54" s="1"/>
  <c r="E53"/>
  <c r="F53" s="1"/>
  <c r="G53" s="1"/>
  <c r="H53" s="1"/>
  <c r="E17"/>
  <c r="F17" s="1"/>
  <c r="E58"/>
  <c r="F58" s="1"/>
  <c r="G58" s="1"/>
  <c r="H58" s="1"/>
  <c r="E57"/>
  <c r="F57" s="1"/>
  <c r="E16"/>
  <c r="F16" s="1"/>
  <c r="G16" s="1"/>
  <c r="H16" s="1"/>
  <c r="E38"/>
  <c r="F38" s="1"/>
  <c r="E65"/>
  <c r="F65" s="1"/>
  <c r="G65" s="1"/>
  <c r="H65" s="1"/>
  <c r="E40"/>
  <c r="F40" s="1"/>
  <c r="E7"/>
  <c r="F7" s="1"/>
  <c r="G7" s="1"/>
  <c r="H7" s="1"/>
  <c r="E45"/>
  <c r="F45" s="1"/>
  <c r="G45" s="1"/>
  <c r="H45" s="1"/>
  <c r="E43"/>
  <c r="F43" s="1"/>
  <c r="G43" s="1"/>
  <c r="H43" s="1"/>
  <c r="E41"/>
  <c r="F41" s="1"/>
  <c r="G41" s="1"/>
  <c r="H41" s="1"/>
  <c r="E73"/>
  <c r="F73" s="1"/>
  <c r="G73" s="1"/>
  <c r="H73" s="1"/>
  <c r="E78"/>
  <c r="F78" s="1"/>
  <c r="G78" s="1"/>
  <c r="H78" s="1"/>
  <c r="E42"/>
  <c r="F42" s="1"/>
  <c r="G42" s="1"/>
  <c r="H42" s="1"/>
  <c r="E64"/>
  <c r="F64" s="1"/>
  <c r="G64" s="1"/>
  <c r="H64" s="1"/>
  <c r="E8"/>
  <c r="F8" s="1"/>
  <c r="G8" s="1"/>
  <c r="H8" s="1"/>
  <c r="E77"/>
  <c r="F77" s="1"/>
  <c r="G77" s="1"/>
  <c r="H77" s="1"/>
  <c r="E30"/>
  <c r="F30" s="1"/>
  <c r="G30" s="1"/>
  <c r="H30" s="1"/>
  <c r="E59"/>
  <c r="F59" s="1"/>
  <c r="G59" s="1"/>
  <c r="H59" s="1"/>
  <c r="E44"/>
  <c r="F44" s="1"/>
  <c r="G44" s="1"/>
  <c r="H44" s="1"/>
  <c r="E71"/>
  <c r="F71" s="1"/>
  <c r="G71" s="1"/>
  <c r="H71" s="1"/>
  <c r="E49"/>
  <c r="F49" s="1"/>
  <c r="G49" s="1"/>
  <c r="H49" s="1"/>
  <c r="E28"/>
  <c r="B90" i="5" l="1"/>
  <c r="I12" i="1"/>
  <c r="G80"/>
  <c r="H80" s="1"/>
  <c r="I62"/>
  <c r="G19"/>
  <c r="H19" s="1"/>
  <c r="G50"/>
  <c r="H50" s="1"/>
  <c r="G11"/>
  <c r="H11" s="1"/>
  <c r="I46"/>
  <c r="I27"/>
  <c r="I61"/>
  <c r="I68"/>
  <c r="I18"/>
  <c r="G24"/>
  <c r="H24" s="1"/>
  <c r="G66"/>
  <c r="H66" s="1"/>
  <c r="G76"/>
  <c r="H76" s="1"/>
  <c r="I22"/>
  <c r="I26"/>
  <c r="I33"/>
  <c r="I8"/>
  <c r="I52"/>
  <c r="I58"/>
  <c r="I64"/>
  <c r="I70"/>
  <c r="I75"/>
  <c r="I34"/>
  <c r="I5"/>
  <c r="I30"/>
  <c r="I41"/>
  <c r="I47"/>
  <c r="I49"/>
  <c r="I13"/>
  <c r="I53"/>
  <c r="I15"/>
  <c r="I16"/>
  <c r="I59"/>
  <c r="I65"/>
  <c r="I71"/>
  <c r="G23"/>
  <c r="H23" s="1"/>
  <c r="G48"/>
  <c r="H48" s="1"/>
  <c r="G25"/>
  <c r="H25" s="1"/>
  <c r="G3"/>
  <c r="H3" s="1"/>
  <c r="I74"/>
  <c r="I4"/>
  <c r="F37"/>
  <c r="G37" s="1"/>
  <c r="H37" s="1"/>
  <c r="G39"/>
  <c r="H39" s="1"/>
  <c r="G36"/>
  <c r="H36" s="1"/>
  <c r="G35"/>
  <c r="H35" s="1"/>
  <c r="G9"/>
  <c r="H9" s="1"/>
  <c r="G69"/>
  <c r="H69" s="1"/>
  <c r="F51"/>
  <c r="G51" s="1"/>
  <c r="H51" s="1"/>
  <c r="G20"/>
  <c r="H20" s="1"/>
  <c r="G21"/>
  <c r="H21" s="1"/>
  <c r="G63"/>
  <c r="H63" s="1"/>
  <c r="G32"/>
  <c r="H32" s="1"/>
  <c r="G60"/>
  <c r="H60" s="1"/>
  <c r="G79"/>
  <c r="H79" s="1"/>
  <c r="F28"/>
  <c r="G28" s="1"/>
  <c r="H28" s="1"/>
  <c r="I77"/>
  <c r="G10"/>
  <c r="H10" s="1"/>
  <c r="G57"/>
  <c r="H57" s="1"/>
  <c r="G54"/>
  <c r="H54" s="1"/>
  <c r="G55"/>
  <c r="H55" s="1"/>
  <c r="G6"/>
  <c r="H6" s="1"/>
  <c r="G40"/>
  <c r="H40" s="1"/>
  <c r="G38"/>
  <c r="H38" s="1"/>
  <c r="G17"/>
  <c r="H17" s="1"/>
  <c r="G56"/>
  <c r="H56" s="1"/>
  <c r="G14"/>
  <c r="H14" s="1"/>
  <c r="I24" l="1"/>
  <c r="I50"/>
  <c r="I76"/>
  <c r="I17"/>
  <c r="I57"/>
  <c r="I69"/>
  <c r="I20"/>
  <c r="I63"/>
  <c r="I56"/>
  <c r="I54"/>
  <c r="I28"/>
  <c r="I32"/>
  <c r="I79"/>
  <c r="I14"/>
  <c r="I38"/>
  <c r="I21"/>
  <c r="I60"/>
  <c r="I55"/>
  <c r="I10"/>
  <c r="I40"/>
  <c r="I51"/>
  <c r="I3"/>
  <c r="I25"/>
  <c r="I48"/>
  <c r="I23"/>
  <c r="I39"/>
  <c r="I9"/>
  <c r="B2" i="3"/>
  <c r="B3"/>
  <c r="B4" s="1"/>
  <c r="B5" s="1"/>
  <c r="B6" s="1"/>
  <c r="B7" s="1"/>
  <c r="B8" s="1"/>
  <c r="B9" s="1"/>
  <c r="B10" s="1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V14" i="1" l="1" a="1"/>
  <c r="V14" s="1"/>
  <c r="B25" i="5" s="1"/>
  <c r="V66" i="1" a="1"/>
  <c r="V66" s="1"/>
  <c r="B76" i="5" s="1"/>
  <c r="V4" i="1" a="1"/>
  <c r="V4" s="1"/>
  <c r="B15" i="5" s="1"/>
  <c r="V26" i="1" a="1"/>
  <c r="V26" s="1"/>
  <c r="V6" a="1"/>
  <c r="V6" s="1"/>
  <c r="B17" i="5" s="1"/>
  <c r="V71" i="1" a="1"/>
  <c r="V71" s="1"/>
  <c r="B81" i="5" s="1"/>
  <c r="V44" i="1" a="1"/>
  <c r="V44" s="1"/>
  <c r="B54" i="5" s="1"/>
  <c r="V31" i="1" a="1"/>
  <c r="V31" s="1"/>
  <c r="B41" i="5" s="1"/>
  <c r="V50" i="1" a="1"/>
  <c r="V50" s="1"/>
  <c r="B60" i="5" s="1"/>
  <c r="V46" i="1" a="1"/>
  <c r="V46" s="1"/>
  <c r="B56" i="5" s="1"/>
  <c r="V52" i="1" a="1"/>
  <c r="V52" s="1"/>
  <c r="B62" i="5" s="1"/>
  <c r="V28" i="1" a="1"/>
  <c r="V28" s="1"/>
  <c r="V38" a="1"/>
  <c r="V38" s="1"/>
  <c r="B48" i="5" s="1"/>
  <c r="V7" i="1" a="1"/>
  <c r="V7" s="1"/>
  <c r="V59" a="1"/>
  <c r="V59" s="1"/>
  <c r="B69" i="5" s="1"/>
  <c r="V79" i="1" a="1"/>
  <c r="V79" s="1"/>
  <c r="V35" a="1"/>
  <c r="V35" s="1"/>
  <c r="B45" i="5" s="1"/>
  <c r="V36" i="1" a="1"/>
  <c r="V36" s="1"/>
  <c r="B46" i="5" s="1"/>
  <c r="V60" i="1" a="1"/>
  <c r="V60" s="1"/>
  <c r="B70" i="5" s="1"/>
  <c r="V55" i="1" a="1"/>
  <c r="V55" s="1"/>
  <c r="B65" i="5" s="1"/>
  <c r="V76" i="1" a="1"/>
  <c r="V76" s="1"/>
  <c r="V74" a="1"/>
  <c r="V74" s="1"/>
  <c r="V56" a="1"/>
  <c r="V56" s="1"/>
  <c r="B66" i="5" s="1"/>
  <c r="V33" i="1" a="1"/>
  <c r="V33" s="1"/>
  <c r="B43" i="5" s="1"/>
  <c r="V64" i="1" a="1"/>
  <c r="V64" s="1"/>
  <c r="B74" i="5" s="1"/>
  <c r="V73" i="1" a="1"/>
  <c r="V73" s="1"/>
  <c r="B82" i="5" s="1"/>
  <c r="V62" i="1" a="1"/>
  <c r="V62" s="1"/>
  <c r="B72" i="5" s="1"/>
  <c r="V45" i="1" a="1"/>
  <c r="V45" s="1"/>
  <c r="B55" i="5" s="1"/>
  <c r="V21" i="1" a="1"/>
  <c r="V21" s="1"/>
  <c r="B32" i="5" s="1"/>
  <c r="V15" i="1" a="1"/>
  <c r="V15" s="1"/>
  <c r="B26" i="5" s="1"/>
  <c r="V17" i="1" a="1"/>
  <c r="V17" s="1"/>
  <c r="B28" i="5" s="1"/>
  <c r="V48" i="1" a="1"/>
  <c r="V48" s="1"/>
  <c r="B58" i="5" s="1"/>
  <c r="V49" i="1" a="1"/>
  <c r="V49" s="1"/>
  <c r="B59" i="5" s="1"/>
  <c r="V63" i="1" a="1"/>
  <c r="V63" s="1"/>
  <c r="B73" i="5" s="1"/>
  <c r="V20" i="1" a="1"/>
  <c r="V20" s="1"/>
  <c r="B31" i="5" s="1"/>
  <c r="V34" i="1" a="1"/>
  <c r="V34" s="1"/>
  <c r="B44" i="5" s="1"/>
  <c r="V30" i="1" a="1"/>
  <c r="V30" s="1"/>
  <c r="V37" a="1"/>
  <c r="V37" s="1"/>
  <c r="B47" i="5" s="1"/>
  <c r="V3" i="1" a="1"/>
  <c r="V3" s="1"/>
  <c r="B14" i="5" s="1"/>
  <c r="V22" i="1" a="1"/>
  <c r="V22" s="1"/>
  <c r="B33" i="5" s="1"/>
  <c r="V23" i="1" a="1"/>
  <c r="V23" s="1"/>
  <c r="V54" a="1"/>
  <c r="V54" s="1"/>
  <c r="B64" i="5" s="1"/>
  <c r="V16" i="1" a="1"/>
  <c r="V16" s="1"/>
  <c r="B27" i="5" s="1"/>
  <c r="V42" i="1" a="1"/>
  <c r="V42" s="1"/>
  <c r="B52" i="5" s="1"/>
  <c r="V57" i="1" a="1"/>
  <c r="V57" s="1"/>
  <c r="B67" i="5" s="1"/>
  <c r="V68" i="1" a="1"/>
  <c r="V68" s="1"/>
  <c r="B78" i="5" s="1"/>
  <c r="V43" i="1" a="1"/>
  <c r="V43" s="1"/>
  <c r="B53" i="5" s="1"/>
  <c r="V9" i="1" a="1"/>
  <c r="V9" s="1"/>
  <c r="V70" a="1"/>
  <c r="V70" s="1"/>
  <c r="B80" i="5" s="1"/>
  <c r="V18" i="1" a="1"/>
  <c r="V18" s="1"/>
  <c r="B29" i="5" s="1"/>
  <c r="V5" i="1" a="1"/>
  <c r="V5" s="1"/>
  <c r="B16" i="5" s="1"/>
  <c r="V27" i="1" a="1"/>
  <c r="V27" s="1"/>
  <c r="B38" i="5" s="1"/>
  <c r="V75" i="1" a="1"/>
  <c r="V75" s="1"/>
  <c r="B84" i="5" s="1"/>
  <c r="V51" i="1" a="1"/>
  <c r="V51" s="1"/>
  <c r="B61" i="5" s="1"/>
  <c r="V69" i="1" a="1"/>
  <c r="V69" s="1"/>
  <c r="B79" i="5" s="1"/>
  <c r="V41" i="1" a="1"/>
  <c r="V41" s="1"/>
  <c r="B51" i="5" s="1"/>
  <c r="V13" i="1" a="1"/>
  <c r="V13" s="1"/>
  <c r="B24" i="5" s="1"/>
  <c r="V67" i="1" a="1"/>
  <c r="V67" s="1"/>
  <c r="B77" i="5" s="1"/>
  <c r="V24" i="1" a="1"/>
  <c r="V24" s="1"/>
  <c r="V25" a="1"/>
  <c r="V25" s="1"/>
  <c r="B36" i="5" s="1"/>
  <c r="V8" i="1" a="1"/>
  <c r="V8" s="1"/>
  <c r="B20" i="5" s="1"/>
  <c r="V78" i="1" a="1"/>
  <c r="V78" s="1"/>
  <c r="V65" a="1"/>
  <c r="V65" s="1"/>
  <c r="B75" i="5" s="1"/>
  <c r="V58" i="1" a="1"/>
  <c r="V58" s="1"/>
  <c r="B68" i="5" s="1"/>
  <c r="V61" i="1" a="1"/>
  <c r="V61" s="1"/>
  <c r="B71" i="5" s="1"/>
  <c r="V19" i="1" a="1"/>
  <c r="V19" s="1"/>
  <c r="B30" i="5" s="1"/>
  <c r="V39" i="1" a="1"/>
  <c r="V39" s="1"/>
  <c r="B49" i="5" s="1"/>
  <c r="V11" i="1" a="1"/>
  <c r="V11" s="1"/>
  <c r="B23" i="5" s="1"/>
  <c r="V40" i="1" a="1"/>
  <c r="V40" s="1"/>
  <c r="B50" i="5" s="1"/>
  <c r="V53" i="1" a="1"/>
  <c r="V53" s="1"/>
  <c r="B63" i="5" s="1"/>
  <c r="V10" i="1" a="1"/>
  <c r="V10" s="1"/>
  <c r="V77" a="1"/>
  <c r="V77" s="1"/>
  <c r="B86" i="5" s="1"/>
  <c r="V32" i="1" a="1"/>
  <c r="V32" s="1"/>
  <c r="B42" i="5" s="1"/>
  <c r="V29" i="1" a="1"/>
  <c r="V29" s="1"/>
  <c r="B40" i="5" s="1"/>
  <c r="V47" i="1" a="1"/>
  <c r="V47" s="1"/>
  <c r="B57" i="5" s="1"/>
  <c r="B22" l="1"/>
  <c r="B35"/>
  <c r="B34"/>
  <c r="B18"/>
  <c r="B85"/>
  <c r="B88"/>
  <c r="B89"/>
  <c r="B87"/>
  <c r="B21"/>
  <c r="B83"/>
  <c r="B19"/>
  <c r="B39"/>
  <c r="B37"/>
</calcChain>
</file>

<file path=xl/sharedStrings.xml><?xml version="1.0" encoding="utf-8"?>
<sst xmlns="http://schemas.openxmlformats.org/spreadsheetml/2006/main" count="432" uniqueCount="301">
  <si>
    <t>http://www.batimes.com/component/content/article/106-articles/408-preventing-disasters-how-to-use-data-to-your-advantage.html</t>
  </si>
  <si>
    <t>BA</t>
  </si>
  <si>
    <t>Title</t>
  </si>
  <si>
    <t>URL</t>
  </si>
  <si>
    <t>http://ffeathers.wordpress.com/2008/01/20/the-agile-technical-writer/</t>
  </si>
  <si>
    <t>TW</t>
  </si>
  <si>
    <t>The agile technical writer</t>
  </si>
  <si>
    <t>http://www.idratherbewriting.com/2008/12/23/podcast-technical-writing-in-agile-environments-interview-with-alyssa-fox/</t>
  </si>
  <si>
    <t>http://www.idratherbewriting.com/2008/12/14/bogo-vatovec-technical-writers-role-with-design-podcast/</t>
  </si>
  <si>
    <t>http://www.idratherbewriting.com/2009/03/24/introduction-to-technical-writing-podcast/</t>
  </si>
  <si>
    <t>http://www.idratherbewriting.com/2007/05/19/stc-conference-caroline-jarrett-on-user-interface-design/</t>
  </si>
  <si>
    <t>STC Conference: Caroline Jarrett on User Interface Design</t>
  </si>
  <si>
    <t>http://infosthetics.com/</t>
  </si>
  <si>
    <t>information aesthetics</t>
  </si>
  <si>
    <t>ID</t>
  </si>
  <si>
    <t>http://dret.net/netdret/docs/wilde-cacm2008-document-design-matters/</t>
  </si>
  <si>
    <t>Document Design Matters</t>
  </si>
  <si>
    <t>Sarah Maddox</t>
  </si>
  <si>
    <t>Caroline Jarrett</t>
  </si>
  <si>
    <t>Andrew Vande Moere</t>
  </si>
  <si>
    <t>http://www.idratherbewriting.com/2009/06/20/forms-that-work-%E2%80%93-interview-with-caroline-jarrett-podcast/</t>
  </si>
  <si>
    <t>http://asis.org/Bulletin/Aug-09/AugSep09_Rochford.html</t>
  </si>
  <si>
    <t>Miles Rochford</t>
  </si>
  <si>
    <t>IA for the Rest of the World</t>
  </si>
  <si>
    <t>The Debut of Usable, Influential Content</t>
  </si>
  <si>
    <t>Colleen Jones</t>
  </si>
  <si>
    <t>http://asis.org/Bulletin/Aug-09/AugSep09_Jones.html</t>
  </si>
  <si>
    <t>http://en.wikipedia.org/wiki/History_of_the_graphical_user_interface</t>
  </si>
  <si>
    <t>Wikipedia</t>
  </si>
  <si>
    <t>History of the graphical user interface</t>
  </si>
  <si>
    <t>Author</t>
  </si>
  <si>
    <t>CD</t>
  </si>
  <si>
    <t>Giuseppe Costanza</t>
  </si>
  <si>
    <t>http://www.giuseppecostanza.it/research_hci_intro.htm</t>
  </si>
  <si>
    <t>Doing The Right Thing: Apple UI history</t>
  </si>
  <si>
    <t>Andrew Orlowski</t>
  </si>
  <si>
    <t>http://www.theregister.co.uk/2003/05/06/doing_the_right_thing_apple/</t>
  </si>
  <si>
    <t>Is the Computer Desktop an Antique?</t>
  </si>
  <si>
    <t>Steven Johnson</t>
  </si>
  <si>
    <t>http://slate.msn.com/?id=2075219&amp;device=</t>
  </si>
  <si>
    <t>http://www.digital-web.com/articles/user_interface_design_for_web_applications/</t>
  </si>
  <si>
    <t>User Interface Design for Web Applications</t>
  </si>
  <si>
    <t>Jean Tillman</t>
  </si>
  <si>
    <t>http://www.foruse.com/articles/structurestyle2.htm</t>
  </si>
  <si>
    <t>Finding Gold in Your User Research Results</t>
  </si>
  <si>
    <t>http://www.uxmatters.com/mt/archives/2009/07/finding-gold-in-your-user-research-results.php</t>
  </si>
  <si>
    <t>Daniel Szuc</t>
  </si>
  <si>
    <t>Guesses vs. Data as Basis for Design Recommendations</t>
  </si>
  <si>
    <t>http://www.useit.com/alertbox/guesses-data.html</t>
  </si>
  <si>
    <t>Jakob Nielsen</t>
  </si>
  <si>
    <t>Top-10 Information Architecture Mistakes</t>
  </si>
  <si>
    <t>http://www.useit.com/alertbox/ia-mistakes.html</t>
  </si>
  <si>
    <t>IA Task Failures Remain Costly</t>
  </si>
  <si>
    <t>http://www.useit.com/alertbox/ia-failures.html</t>
  </si>
  <si>
    <t xml:space="preserve">10 Best Application UIs of 2008 </t>
  </si>
  <si>
    <t>http://www.useit.com/alertbox/application-design.html</t>
  </si>
  <si>
    <t xml:space="preserve">Mega Drop-Down Navigation Menus Work Well </t>
  </si>
  <si>
    <t>http://www.useit.com/alertbox/mega-dropdown-menus.html</t>
  </si>
  <si>
    <t>10 Best Intranets of 2009</t>
  </si>
  <si>
    <t>http://www.useit.com/alertbox/intranet_design.html</t>
  </si>
  <si>
    <t>American English vs. British English for Web Content</t>
  </si>
  <si>
    <t>Info Design for page</t>
  </si>
  <si>
    <t>Filtering by checkbox</t>
  </si>
  <si>
    <t>All</t>
  </si>
  <si>
    <t>Best of</t>
  </si>
  <si>
    <t>Business Analysis</t>
  </si>
  <si>
    <t>Web design</t>
  </si>
  <si>
    <t>Technical writing</t>
  </si>
  <si>
    <t>Writing &amp; Editing</t>
  </si>
  <si>
    <t>Information design</t>
  </si>
  <si>
    <t xml:space="preserve">Etc. </t>
  </si>
  <si>
    <t>Default: Best of selected, everything else unselected</t>
  </si>
  <si>
    <t>?empty categories: grey out</t>
  </si>
  <si>
    <t>All: Click on&gt; everything selected; Click off&gt; nothing selected</t>
  </si>
  <si>
    <t>Any other checkbox: Click off&gt; deselect All</t>
  </si>
  <si>
    <t xml:space="preserve">Agile Development Projects and Usability </t>
  </si>
  <si>
    <t>http://www.useit.com/alertbox/american-british-english.html</t>
  </si>
  <si>
    <t>http://www.useit.com/alertbox/agile-methods.html</t>
  </si>
  <si>
    <t>WE</t>
  </si>
  <si>
    <t>http://www.useit.com/alertbox/print-vs-online-content.html</t>
  </si>
  <si>
    <t>Usability 101</t>
  </si>
  <si>
    <t>Top 10 mistakes of Web design</t>
  </si>
  <si>
    <t>http://www.useit.com/alertbox/20030825.html</t>
  </si>
  <si>
    <t>http://www.useit.com/alertbox/9605.html</t>
  </si>
  <si>
    <t>http://www.useit.com/</t>
  </si>
  <si>
    <t>useit.com</t>
  </si>
  <si>
    <t>The Unfortunate Death of Helvetica</t>
  </si>
  <si>
    <t>Andrei Michael Herasimchuk</t>
  </si>
  <si>
    <t>http://www.designbyfire.com/pdfs/history_of_photoshop.pdf</t>
  </si>
  <si>
    <t>http://www.designbyfire.com/?p=31</t>
  </si>
  <si>
    <t>http://www.helveticafilm.com/</t>
  </si>
  <si>
    <t>GD</t>
  </si>
  <si>
    <t>Jeff Schewe</t>
  </si>
  <si>
    <t>Gary Hustwit</t>
  </si>
  <si>
    <t>Charles Caldwell</t>
  </si>
  <si>
    <t>Constantine</t>
  </si>
  <si>
    <t>Christian Lagerkvist</t>
  </si>
  <si>
    <t>http://www.re-pdf.com/?f=531&amp;x=9233c3a94597ee684c4fb813538924a0</t>
  </si>
  <si>
    <t>http://arstechnica.com/articles/paedia/gui.ars</t>
  </si>
  <si>
    <t>A History of the GUI</t>
  </si>
  <si>
    <t>Jeremy Reimer</t>
  </si>
  <si>
    <t>Luke Wroblewski</t>
  </si>
  <si>
    <t>Google vs. Yahoo! Interface Design</t>
  </si>
  <si>
    <t>http://www.lukew.com/ff/entry.asp?189</t>
  </si>
  <si>
    <t xml:space="preserve">Emotion and the sense of presence in HCI design </t>
  </si>
  <si>
    <t>John Waterworth</t>
  </si>
  <si>
    <t>http://www.uigarden.net/english/emotion-and-the-sense-of-presence-in-hci-design</t>
  </si>
  <si>
    <t>Small Multiples Within a User Interface</t>
  </si>
  <si>
    <t>http://www.uxmatters.com/mt/archives/2005/12/small-multiples-within-a-user-interface.php</t>
  </si>
  <si>
    <t>Bruce Hanington</t>
  </si>
  <si>
    <t>Interface in Form: Paper and Product Prototyping for Feedback and Fun</t>
  </si>
  <si>
    <t>http://www.uigarden.net/english/interface-in-form-paper-and-product-prototyping-for-feedback-and-fun</t>
  </si>
  <si>
    <t>Mike Padilla</t>
  </si>
  <si>
    <t>http://www.digital-web.com/articles/user_interface_design_taking_the_good_with_the_bad/</t>
  </si>
  <si>
    <t>User Interface Design - Taking the Good with the Bad</t>
  </si>
  <si>
    <t>A Crash Course in User Interfaces</t>
  </si>
  <si>
    <t>Nate Kohari</t>
  </si>
  <si>
    <t>Sort</t>
  </si>
  <si>
    <t>Magic Ink: Information Software and the Graphical Interface</t>
  </si>
  <si>
    <t>Bret Victor</t>
  </si>
  <si>
    <t>http://worrydream.com/MagicInk/</t>
  </si>
  <si>
    <t>http://warpspire.com/features/ui-manifesto/</t>
  </si>
  <si>
    <t>Kyle Neath</t>
  </si>
  <si>
    <t>Manifesto of the UI</t>
  </si>
  <si>
    <t>http://www.ted.com/index.php/talks/jeff_han_demos_his_breakthrough_touchscreen.html</t>
  </si>
  <si>
    <t>Jeff Han</t>
  </si>
  <si>
    <t>http://www.chrisharrison.net/projects/progressbars/index.html</t>
  </si>
  <si>
    <t>Rethinking the Progress Bar</t>
  </si>
  <si>
    <t xml:space="preserve">The Story of the Ribbon </t>
  </si>
  <si>
    <t>Jensen Harris</t>
  </si>
  <si>
    <t>http://blogs.msdn.com/jensenh/archive/2008/03/12/the-story-of-the-ribbon.aspx</t>
  </si>
  <si>
    <t>The Future of the Desktop</t>
  </si>
  <si>
    <t>Nova Spivack</t>
  </si>
  <si>
    <t>http://www.readwriteweb.com/archives/future_of_the_desktop.php</t>
  </si>
  <si>
    <t>Chromium Developer Documentation</t>
  </si>
  <si>
    <t>http://dev.chromium.org/user-experience</t>
  </si>
  <si>
    <t>Chris Harrison et al.</t>
  </si>
  <si>
    <t>http://www.viktoria.se/altchi/submissions/submission_steveharrison_0.pdf</t>
  </si>
  <si>
    <t>Steve Harrison et al.</t>
  </si>
  <si>
    <t>Harrison, Chris</t>
  </si>
  <si>
    <t>Harrison, Steve</t>
  </si>
  <si>
    <t>Wilde, Erik</t>
  </si>
  <si>
    <t>Johnson, Tom</t>
  </si>
  <si>
    <t>Chromium Open Source</t>
  </si>
  <si>
    <t>http://www.uxmatters.com/mt/archives/2009/02/reviewing-user-interfaces.php</t>
  </si>
  <si>
    <t>Rhonda Bracey</t>
  </si>
  <si>
    <t>Including Recommendations in User Interfaces to Enhance Motivation</t>
  </si>
  <si>
    <t>Afshan Kirmani</t>
  </si>
  <si>
    <t>http://www.uxmatters.com/mt/archives/2009/03/including-recommendations-in-user-interfaces-to-enhance-motivation.php</t>
  </si>
  <si>
    <t xml:space="preserve">The Study of Visual Aesthetics in Human-Computer Interaction </t>
  </si>
  <si>
    <t>M. Hassenzahl et al.</t>
  </si>
  <si>
    <t>Hassenzahl, M.</t>
  </si>
  <si>
    <t>http://drops.dagstuhl.de/portals/index.php?semnr=08292</t>
  </si>
  <si>
    <t>http://channel9.msdn.com/posts/matthijs/Building-Better-User-Interfaces/</t>
  </si>
  <si>
    <t>Matthijs Hoekstra</t>
  </si>
  <si>
    <t>Card Sorting</t>
  </si>
  <si>
    <t>Holdger Maassen</t>
  </si>
  <si>
    <t>http://ux4dotcom.blogspot.com/2009/08/card-sorting.html</t>
  </si>
  <si>
    <t>Kathleen Barret</t>
  </si>
  <si>
    <t>http://www.theiiba.org/Content/NavigationMenu/Learning/Webinars/PublicArchive/default.htm#BarretAugust2008</t>
  </si>
  <si>
    <t>Patterns and the Evolving Business Analyst</t>
  </si>
  <si>
    <t>Jonathan Babcock</t>
  </si>
  <si>
    <t>http://practicalanalyst.com/2009/06/18/patterns-and-the-evolving-business-analyst/</t>
  </si>
  <si>
    <t>http://www.cio.com/article/336213/Why_Business_Analysts_Are_So_Important_for_IT_and_CIOs</t>
  </si>
  <si>
    <t>Why Business Analysts Are So Important for IT and CIOs</t>
  </si>
  <si>
    <t>Thomas Wailgum</t>
  </si>
  <si>
    <t>Business Analyst Job Description</t>
  </si>
  <si>
    <t>http://practicalanalyst.com/2007/02/14/business-analyst-job-description/</t>
  </si>
  <si>
    <t>Seilevel</t>
  </si>
  <si>
    <t>Joy Beatty</t>
  </si>
  <si>
    <t>http://www.seilevel.com/resources/#</t>
  </si>
  <si>
    <t>Karl Wiegers</t>
  </si>
  <si>
    <t>Requirements  Engineering</t>
  </si>
  <si>
    <t>http://www.processimpact.com/goodies.shtml#reqs</t>
  </si>
  <si>
    <t>Writing Better Requirements</t>
  </si>
  <si>
    <t>Ian Alexander</t>
  </si>
  <si>
    <t>http://easyweb.easynet.co.uk/~iany/</t>
  </si>
  <si>
    <t>Structured Analysis &amp; Big, Thick Documents</t>
  </si>
  <si>
    <t>http://practicalanalyst.com/2009/06/29/structured-analysis-big-thick-documents/</t>
  </si>
  <si>
    <t>http://dd.dynamicdiagrams.com/</t>
  </si>
  <si>
    <t>Information Design Watch</t>
  </si>
  <si>
    <t>Dynamic Diagrams, Inc.</t>
  </si>
  <si>
    <t>The Spectrum of User Experience</t>
  </si>
  <si>
    <t>Oliver Reichenstein</t>
  </si>
  <si>
    <t>Web Design is 95% Typography</t>
  </si>
  <si>
    <t>http://informationarchitects.jp/the-web-is-all-about-typography-period/</t>
  </si>
  <si>
    <t>http://www.grokdotcom.com/2009/04/08/doesnt-graphic-designlayout-affect-scanning-patterns/</t>
  </si>
  <si>
    <t>Doesn’t Graphic Design/Layout Affect Scanning Patterns?</t>
  </si>
  <si>
    <t>Jeff Sexton</t>
  </si>
  <si>
    <t>http://nicolasrapp.com/</t>
  </si>
  <si>
    <t>Nicolas Rapp</t>
  </si>
  <si>
    <t>Writing Software Requirements Specifications</t>
  </si>
  <si>
    <t>Donn Le Vie, Jr.</t>
  </si>
  <si>
    <t>Le Vie, Don</t>
  </si>
  <si>
    <t>http://www.techwr-l.com/techwhirl/magazine/writing/softwarerequirementspecs.html</t>
  </si>
  <si>
    <t>Robert Bly</t>
  </si>
  <si>
    <t>Ten Ways to Improve Your Technical Writing</t>
  </si>
  <si>
    <t>http://www.smartbiz.com/article/view/1345/1/3</t>
  </si>
  <si>
    <t>UI</t>
  </si>
  <si>
    <t>http://www.gooddocuments.com/homepage/homepage.htm</t>
  </si>
  <si>
    <t>Good Documents</t>
  </si>
  <si>
    <t>Trellix Corporation</t>
  </si>
  <si>
    <t>http://www.io.com/~hcexres/textbook/</t>
  </si>
  <si>
    <t>http://www.techcommunicators.com/dkmanual/htframe.html</t>
  </si>
  <si>
    <t>Duncan Kent</t>
  </si>
  <si>
    <t>Online Technical Writing</t>
  </si>
  <si>
    <t>David A. McMurrey</t>
  </si>
  <si>
    <t>Primarily Business Analysis</t>
  </si>
  <si>
    <t>Primarily Information Design</t>
  </si>
  <si>
    <t>Primarily Writing</t>
  </si>
  <si>
    <t>Code segments</t>
  </si>
  <si>
    <t>Best</t>
  </si>
  <si>
    <t>http://kohari.org/2006/07/27/a-crash-course-in-user-interfaces/</t>
  </si>
  <si>
    <t>http://informationarchitects.jp/the-spectrum-of-user-experience-1/</t>
  </si>
  <si>
    <t>Vande Moere, Andrew</t>
  </si>
  <si>
    <t>PDF</t>
  </si>
  <si>
    <t>PDF,  requires registration</t>
  </si>
  <si>
    <t>Word,  requires registration</t>
  </si>
  <si>
    <t>Preventing Disasters: How to Use Data to Your Advantage</t>
  </si>
  <si>
    <t>The Evolving Role of the Business Analyst</t>
  </si>
  <si>
    <t>Gathering Requirements for Migration Projects</t>
  </si>
  <si>
    <t>How To Prepare for Requirements Sessions with Your Users</t>
  </si>
  <si>
    <t>Jeff Han demos his breakthrough touchscreen</t>
  </si>
  <si>
    <t>The Three Paradigms of HCI</t>
  </si>
  <si>
    <t>Building Better User Interfaces</t>
  </si>
  <si>
    <t>Helvetica</t>
  </si>
  <si>
    <t>Forms that Work: Interview with Caroline Jarrett</t>
  </si>
  <si>
    <t>Introduction to Technical Writing</t>
  </si>
  <si>
    <t>Technical Writing in Agile Environments: Interview with Alyssa Fox</t>
  </si>
  <si>
    <t>What Is the Technical Writer’s Role in Interface Design? Interview with Bogo Vatovec</t>
  </si>
  <si>
    <t>Writing Revisable Manuals: A Guidebook for Business and Government</t>
  </si>
  <si>
    <t>Exploring the mnemonic user interface</t>
  </si>
  <si>
    <t>nicolasrapp.com information design</t>
  </si>
  <si>
    <t>Comment</t>
  </si>
  <si>
    <t>TagConfig</t>
  </si>
  <si>
    <t>}</t>
  </si>
  <si>
    <t>this.title = title;</t>
  </si>
  <si>
    <t>this.comment = comment;</t>
  </si>
  <si>
    <t>this.author = author;</t>
  </si>
  <si>
    <t>this.url = url;</t>
  </si>
  <si>
    <t>this.tagconfig = tagconfig;</t>
  </si>
  <si>
    <t>function ResourcesPage (title, comment, author, url, tagconfig) {</t>
  </si>
  <si>
    <t>new Blog("Got the new cube I ordered. It's a real pearl.", "08/14/2008"),</t>
  </si>
  <si>
    <t>", "</t>
  </si>
  <si>
    <t>"),</t>
  </si>
  <si>
    <t>x</t>
  </si>
  <si>
    <t>y</t>
  </si>
  <si>
    <t>")</t>
  </si>
  <si>
    <t>z1</t>
  </si>
  <si>
    <t>z2</t>
  </si>
  <si>
    <t>w</t>
  </si>
  <si>
    <t>Ten Years of Photoshop: The Birth of a Killer Application</t>
  </si>
  <si>
    <t>Requirements Specification</t>
  </si>
  <si>
    <t>Tools For Requirements Gathering Sessions</t>
  </si>
  <si>
    <t>Reviewing User Interfaces</t>
  </si>
  <si>
    <t>ba</t>
  </si>
  <si>
    <t>we</t>
  </si>
  <si>
    <t>de</t>
  </si>
  <si>
    <t>var resources = [</t>
  </si>
  <si>
    <t xml:space="preserve">]; </t>
  </si>
  <si>
    <t>website</t>
  </si>
  <si>
    <t>video</t>
  </si>
  <si>
    <t>blog</t>
  </si>
  <si>
    <t>podcast</t>
  </si>
  <si>
    <t>Baudelaire</t>
  </si>
  <si>
    <t>Beau de l'Aire</t>
  </si>
  <si>
    <t>bx</t>
  </si>
  <si>
    <t>tag</t>
  </si>
  <si>
    <t>new Resources("</t>
  </si>
  <si>
    <t>Section</t>
  </si>
  <si>
    <t>#</t>
  </si>
  <si>
    <t>Larry L. Constantine &amp; Lucy Lockwood</t>
  </si>
  <si>
    <t>Tom Johnson &amp; Caroline Jarrett</t>
  </si>
  <si>
    <t>Tom Johnson &amp; Ricardo Amigo</t>
  </si>
  <si>
    <t>Tom Johnson &amp; Alyssa Fox</t>
  </si>
  <si>
    <t>Tom Johnson &amp; Bogo Vatovec</t>
  </si>
  <si>
    <t>Erik Wilde &amp; Robert J. Glushko</t>
  </si>
  <si>
    <t>Writing Style for Print vs. Web</t>
  </si>
  <si>
    <t>this.section = section;</t>
  </si>
  <si>
    <t>Best summary</t>
  </si>
  <si>
    <t>An Interview with Edward R. Tufte</t>
  </si>
  <si>
    <t>Mark Zachary, Charlotte Thrawls &amp; Edward R. Tufte</t>
  </si>
  <si>
    <t>http://www.edwardtufte.com/tufte/lea_04</t>
  </si>
  <si>
    <t>this.summary = summary;</t>
  </si>
  <si>
    <t>function Resources (title, comment, author, url, summary, section, tagconfig) {</t>
  </si>
  <si>
    <t>Zachary, Mark</t>
  </si>
  <si>
    <t>An introduction to Christopher Alexander&amp;ndash;style &amp;ldquo;patterns&amp;rdquo;.</t>
  </si>
  <si>
    <t>An Edward Tufte&amp;ndash;like manifesto against  &amp;ldquo;interactivity&amp;rdquo;, with informative counterexamples.</t>
  </si>
  <si>
    <t>Top 10 Design Problems in Clinical Information Systems</t>
  </si>
  <si>
    <t>Michael B. Moore</t>
  </si>
  <si>
    <t>http://www.healthinfodesign.com/problems.htm</t>
  </si>
  <si>
    <t>A short, insightful checklist of typical BA/UI problems &amp;ndash; not just for healthcare projects.</t>
  </si>
  <si>
    <t>Practical questions for reviewers.</t>
  </si>
  <si>
    <t>An overview emphasizing the importance of use-case narratives. Dense but thorough.</t>
  </si>
  <si>
    <t>Zooming out from the desktop: The use of metaphors in Human-Computer Interface design</t>
  </si>
  <si>
    <t>Data from as few as 2 users provides basic validation; expert opinion doesn&amp;rsquo;t</t>
  </si>
  <si>
    <t>We Are Colorblind</t>
  </si>
  <si>
    <t xml:space="preserve"> Tom van Beveren</t>
  </si>
  <si>
    <t>van Beveren, Tom</t>
  </si>
  <si>
    <t>http://wearecolorblind.com</t>
  </si>
  <si>
    <t>film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</si>
</sst>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1" fillId="0" borderId="0" xfId="0" applyFont="1"/>
    <xf numFmtId="0" fontId="2" fillId="0" borderId="0" xfId="1" applyAlignment="1" applyProtection="1"/>
    <xf numFmtId="0" fontId="0" fillId="2" borderId="0" xfId="0" applyFill="1"/>
    <xf numFmtId="0" fontId="3" fillId="0" borderId="0" xfId="0" applyFont="1"/>
    <xf numFmtId="0" fontId="5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wrapText="1"/>
    </xf>
    <xf numFmtId="0" fontId="6" fillId="3" borderId="0" xfId="0" applyFont="1" applyFill="1"/>
    <xf numFmtId="0" fontId="0" fillId="0" borderId="0" xfId="0" applyBorder="1"/>
    <xf numFmtId="0" fontId="1" fillId="0" borderId="0" xfId="0" applyFont="1" applyBorder="1"/>
    <xf numFmtId="0" fontId="0" fillId="0" borderId="0" xfId="0" applyAlignment="1"/>
    <xf numFmtId="0" fontId="1" fillId="0" borderId="0" xfId="0" applyFont="1" applyAlignment="1"/>
  </cellXfs>
  <cellStyles count="2">
    <cellStyle name="Hyperlink" xfId="1" builtinId="8"/>
    <cellStyle name="Normal" xfId="0" builtinId="0"/>
  </cellStyles>
  <dxfs count="1">
    <dxf>
      <fill>
        <patternFill>
          <bgColor theme="6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giuseppecostanza.it/research_hci_intro.htm" TargetMode="External"/><Relationship Id="rId18" Type="http://schemas.openxmlformats.org/officeDocument/2006/relationships/hyperlink" Target="http://www.uxmatters.com/mt/archives/2009/07/finding-gold-in-your-user-research-results.php" TargetMode="External"/><Relationship Id="rId26" Type="http://schemas.openxmlformats.org/officeDocument/2006/relationships/hyperlink" Target="http://www.useit.com/alertbox/agile-methods.html" TargetMode="External"/><Relationship Id="rId39" Type="http://schemas.openxmlformats.org/officeDocument/2006/relationships/hyperlink" Target="http://www.uigarden.net/english/interface-in-form-paper-and-product-prototyping-for-feedback-and-fun" TargetMode="External"/><Relationship Id="rId21" Type="http://schemas.openxmlformats.org/officeDocument/2006/relationships/hyperlink" Target="http://www.useit.com/alertbox/ia-failures.html" TargetMode="External"/><Relationship Id="rId34" Type="http://schemas.openxmlformats.org/officeDocument/2006/relationships/hyperlink" Target="http://www.re-pdf.com/?f=531&amp;x=9233c3a94597ee684c4fb813538924a0" TargetMode="External"/><Relationship Id="rId42" Type="http://schemas.openxmlformats.org/officeDocument/2006/relationships/hyperlink" Target="http://warpspire.com/features/ui-manifesto/" TargetMode="External"/><Relationship Id="rId47" Type="http://schemas.openxmlformats.org/officeDocument/2006/relationships/hyperlink" Target="http://dev.chromium.org/user-experience" TargetMode="External"/><Relationship Id="rId50" Type="http://schemas.openxmlformats.org/officeDocument/2006/relationships/hyperlink" Target="http://www.uxmatters.com/mt/archives/2009/03/including-recommendations-in-user-interfaces-to-enhance-motivation.php" TargetMode="External"/><Relationship Id="rId55" Type="http://schemas.openxmlformats.org/officeDocument/2006/relationships/hyperlink" Target="http://practicalanalyst.com/2009/06/18/patterns-and-the-evolving-business-analyst/" TargetMode="External"/><Relationship Id="rId63" Type="http://schemas.openxmlformats.org/officeDocument/2006/relationships/hyperlink" Target="http://easyweb.easynet.co.uk/~iany/" TargetMode="External"/><Relationship Id="rId68" Type="http://schemas.openxmlformats.org/officeDocument/2006/relationships/hyperlink" Target="http://www.grokdotcom.com/2009/04/08/doesnt-graphic-designlayout-affect-scanning-patterns/" TargetMode="External"/><Relationship Id="rId76" Type="http://schemas.openxmlformats.org/officeDocument/2006/relationships/hyperlink" Target="http://www.edwardtufte.com/tufte/lea_04" TargetMode="External"/><Relationship Id="rId7" Type="http://schemas.openxmlformats.org/officeDocument/2006/relationships/hyperlink" Target="http://infosthetics.com/" TargetMode="External"/><Relationship Id="rId71" Type="http://schemas.openxmlformats.org/officeDocument/2006/relationships/hyperlink" Target="http://www.smartbiz.com/article/view/1345/1/3" TargetMode="External"/><Relationship Id="rId2" Type="http://schemas.openxmlformats.org/officeDocument/2006/relationships/hyperlink" Target="http://ffeathers.wordpress.com/2008/01/20/the-agile-technical-writer/" TargetMode="External"/><Relationship Id="rId16" Type="http://schemas.openxmlformats.org/officeDocument/2006/relationships/hyperlink" Target="http://www.digital-web.com/articles/user_interface_design_for_web_applications/" TargetMode="External"/><Relationship Id="rId29" Type="http://schemas.openxmlformats.org/officeDocument/2006/relationships/hyperlink" Target="http://www.useit.com/alertbox/9605.html" TargetMode="External"/><Relationship Id="rId11" Type="http://schemas.openxmlformats.org/officeDocument/2006/relationships/hyperlink" Target="http://asis.org/Bulletin/Aug-09/AugSep09_Jones.html" TargetMode="External"/><Relationship Id="rId24" Type="http://schemas.openxmlformats.org/officeDocument/2006/relationships/hyperlink" Target="http://www.useit.com/alertbox/intranet_design.html" TargetMode="External"/><Relationship Id="rId32" Type="http://schemas.openxmlformats.org/officeDocument/2006/relationships/hyperlink" Target="http://www.designbyfire.com/?p=31" TargetMode="External"/><Relationship Id="rId37" Type="http://schemas.openxmlformats.org/officeDocument/2006/relationships/hyperlink" Target="http://www.uigarden.net/english/emotion-and-the-sense-of-presence-in-hci-design" TargetMode="External"/><Relationship Id="rId40" Type="http://schemas.openxmlformats.org/officeDocument/2006/relationships/hyperlink" Target="http://www.digital-web.com/articles/user_interface_design_taking_the_good_with_the_bad/" TargetMode="External"/><Relationship Id="rId45" Type="http://schemas.openxmlformats.org/officeDocument/2006/relationships/hyperlink" Target="http://blogs.msdn.com/jensenh/archive/2008/03/12/the-story-of-the-ribbon.aspx" TargetMode="External"/><Relationship Id="rId53" Type="http://schemas.openxmlformats.org/officeDocument/2006/relationships/hyperlink" Target="http://ux4dotcom.blogspot.com/2009/08/card-sorting.html" TargetMode="External"/><Relationship Id="rId58" Type="http://schemas.openxmlformats.org/officeDocument/2006/relationships/hyperlink" Target="http://www.seilevel.com/resources/" TargetMode="External"/><Relationship Id="rId66" Type="http://schemas.openxmlformats.org/officeDocument/2006/relationships/hyperlink" Target="http://informationarchitects.jp/the-spectrum-of-user-experience-1/" TargetMode="External"/><Relationship Id="rId74" Type="http://schemas.openxmlformats.org/officeDocument/2006/relationships/hyperlink" Target="http://www.techcommunicators.com/dkmanual/htframe.html" TargetMode="External"/><Relationship Id="rId79" Type="http://schemas.openxmlformats.org/officeDocument/2006/relationships/printerSettings" Target="../printerSettings/printerSettings1.bin"/><Relationship Id="rId5" Type="http://schemas.openxmlformats.org/officeDocument/2006/relationships/hyperlink" Target="http://www.idratherbewriting.com/2009/03/24/introduction-to-technical-writing-podcast/" TargetMode="External"/><Relationship Id="rId61" Type="http://schemas.openxmlformats.org/officeDocument/2006/relationships/hyperlink" Target="http://www.seilevel.com/resources/" TargetMode="External"/><Relationship Id="rId10" Type="http://schemas.openxmlformats.org/officeDocument/2006/relationships/hyperlink" Target="http://asis.org/Bulletin/Aug-09/AugSep09_Rochford.html" TargetMode="External"/><Relationship Id="rId19" Type="http://schemas.openxmlformats.org/officeDocument/2006/relationships/hyperlink" Target="http://www.useit.com/alertbox/guesses-data.html" TargetMode="External"/><Relationship Id="rId31" Type="http://schemas.openxmlformats.org/officeDocument/2006/relationships/hyperlink" Target="http://www.designbyfire.com/pdfs/history_of_photoshop.pdf" TargetMode="External"/><Relationship Id="rId44" Type="http://schemas.openxmlformats.org/officeDocument/2006/relationships/hyperlink" Target="http://www.chrisharrison.net/projects/progressbars/index.html" TargetMode="External"/><Relationship Id="rId52" Type="http://schemas.openxmlformats.org/officeDocument/2006/relationships/hyperlink" Target="http://channel9.msdn.com/posts/matthijs/Building-Better-User-Interfaces/" TargetMode="External"/><Relationship Id="rId60" Type="http://schemas.openxmlformats.org/officeDocument/2006/relationships/hyperlink" Target="http://www.seilevel.com/resources/" TargetMode="External"/><Relationship Id="rId65" Type="http://schemas.openxmlformats.org/officeDocument/2006/relationships/hyperlink" Target="http://dd.dynamicdiagrams.com/" TargetMode="External"/><Relationship Id="rId73" Type="http://schemas.openxmlformats.org/officeDocument/2006/relationships/hyperlink" Target="http://www.io.com/~hcexres/textbook/" TargetMode="External"/><Relationship Id="rId78" Type="http://schemas.openxmlformats.org/officeDocument/2006/relationships/hyperlink" Target="http://wearecolorblind.com/" TargetMode="External"/><Relationship Id="rId4" Type="http://schemas.openxmlformats.org/officeDocument/2006/relationships/hyperlink" Target="http://www.idratherbewriting.com/2008/12/14/bogo-vatovec-technical-writers-role-with-design-podcast/" TargetMode="External"/><Relationship Id="rId9" Type="http://schemas.openxmlformats.org/officeDocument/2006/relationships/hyperlink" Target="http://www.idratherbewriting.com/2009/06/20/forms-that-work-%E2%80%93-interview-with-caroline-jarrett-podcast/" TargetMode="External"/><Relationship Id="rId14" Type="http://schemas.openxmlformats.org/officeDocument/2006/relationships/hyperlink" Target="http://www.theregister.co.uk/2003/05/06/doing_the_right_thing_apple/" TargetMode="External"/><Relationship Id="rId22" Type="http://schemas.openxmlformats.org/officeDocument/2006/relationships/hyperlink" Target="http://www.useit.com/alertbox/application-design.html" TargetMode="External"/><Relationship Id="rId27" Type="http://schemas.openxmlformats.org/officeDocument/2006/relationships/hyperlink" Target="http://www.useit.com/alertbox/print-vs-online-content.html" TargetMode="External"/><Relationship Id="rId30" Type="http://schemas.openxmlformats.org/officeDocument/2006/relationships/hyperlink" Target="http://www.useit.com/" TargetMode="External"/><Relationship Id="rId35" Type="http://schemas.openxmlformats.org/officeDocument/2006/relationships/hyperlink" Target="http://arstechnica.com/articles/paedia/gui.ars" TargetMode="External"/><Relationship Id="rId43" Type="http://schemas.openxmlformats.org/officeDocument/2006/relationships/hyperlink" Target="http://www.ted.com/index.php/talks/jeff_han_demos_his_breakthrough_touchscreen.html" TargetMode="External"/><Relationship Id="rId48" Type="http://schemas.openxmlformats.org/officeDocument/2006/relationships/hyperlink" Target="http://www.viktoria.se/altchi/submissions/submission_steveharrison_0.pdf" TargetMode="External"/><Relationship Id="rId56" Type="http://schemas.openxmlformats.org/officeDocument/2006/relationships/hyperlink" Target="http://www.cio.com/article/336213/Why_Business_Analysts_Are_So_Important_for_IT_and_CIOs" TargetMode="External"/><Relationship Id="rId64" Type="http://schemas.openxmlformats.org/officeDocument/2006/relationships/hyperlink" Target="http://practicalanalyst.com/2009/06/29/structured-analysis-big-thick-documents/" TargetMode="External"/><Relationship Id="rId69" Type="http://schemas.openxmlformats.org/officeDocument/2006/relationships/hyperlink" Target="http://nicolasrapp.com/" TargetMode="External"/><Relationship Id="rId77" Type="http://schemas.openxmlformats.org/officeDocument/2006/relationships/hyperlink" Target="http://www.healthinfodesign.com/problems.htm" TargetMode="External"/><Relationship Id="rId8" Type="http://schemas.openxmlformats.org/officeDocument/2006/relationships/hyperlink" Target="http://dret.net/netdret/docs/wilde-cacm2008-document-design-matters/" TargetMode="External"/><Relationship Id="rId51" Type="http://schemas.openxmlformats.org/officeDocument/2006/relationships/hyperlink" Target="http://drops.dagstuhl.de/portals/index.php?semnr=08292" TargetMode="External"/><Relationship Id="rId72" Type="http://schemas.openxmlformats.org/officeDocument/2006/relationships/hyperlink" Target="http://www.gooddocuments.com/homepage/homepage.htm" TargetMode="External"/><Relationship Id="rId3" Type="http://schemas.openxmlformats.org/officeDocument/2006/relationships/hyperlink" Target="http://www.idratherbewriting.com/2008/12/23/podcast-technical-writing-in-agile-environments-interview-with-alyssa-fox/" TargetMode="External"/><Relationship Id="rId12" Type="http://schemas.openxmlformats.org/officeDocument/2006/relationships/hyperlink" Target="http://en.wikipedia.org/wiki/History_of_the_graphical_user_interface" TargetMode="External"/><Relationship Id="rId17" Type="http://schemas.openxmlformats.org/officeDocument/2006/relationships/hyperlink" Target="http://www.foruse.com/articles/structurestyle2.htm" TargetMode="External"/><Relationship Id="rId25" Type="http://schemas.openxmlformats.org/officeDocument/2006/relationships/hyperlink" Target="http://www.useit.com/alertbox/american-british-english.html" TargetMode="External"/><Relationship Id="rId33" Type="http://schemas.openxmlformats.org/officeDocument/2006/relationships/hyperlink" Target="http://www.helveticafilm.com/" TargetMode="External"/><Relationship Id="rId38" Type="http://schemas.openxmlformats.org/officeDocument/2006/relationships/hyperlink" Target="http://www.uxmatters.com/mt/archives/2005/12/small-multiples-within-a-user-interface.php" TargetMode="External"/><Relationship Id="rId46" Type="http://schemas.openxmlformats.org/officeDocument/2006/relationships/hyperlink" Target="http://www.readwriteweb.com/archives/future_of_the_desktop.php" TargetMode="External"/><Relationship Id="rId59" Type="http://schemas.openxmlformats.org/officeDocument/2006/relationships/hyperlink" Target="http://www.seilevel.com/resources/" TargetMode="External"/><Relationship Id="rId67" Type="http://schemas.openxmlformats.org/officeDocument/2006/relationships/hyperlink" Target="http://informationarchitects.jp/the-web-is-all-about-typography-period/" TargetMode="External"/><Relationship Id="rId20" Type="http://schemas.openxmlformats.org/officeDocument/2006/relationships/hyperlink" Target="http://www.useit.com/alertbox/ia-mistakes.html" TargetMode="External"/><Relationship Id="rId41" Type="http://schemas.openxmlformats.org/officeDocument/2006/relationships/hyperlink" Target="http://worrydream.com/MagicInk/" TargetMode="External"/><Relationship Id="rId54" Type="http://schemas.openxmlformats.org/officeDocument/2006/relationships/hyperlink" Target="http://www.theiiba.org/Content/NavigationMenu/Learning/Webinars/PublicArchive/default.htm" TargetMode="External"/><Relationship Id="rId62" Type="http://schemas.openxmlformats.org/officeDocument/2006/relationships/hyperlink" Target="http://www.processimpact.com/goodies.shtml" TargetMode="External"/><Relationship Id="rId70" Type="http://schemas.openxmlformats.org/officeDocument/2006/relationships/hyperlink" Target="http://www.techwr-l.com/techwhirl/magazine/writing/softwarerequirementspecs.html" TargetMode="External"/><Relationship Id="rId75" Type="http://schemas.openxmlformats.org/officeDocument/2006/relationships/hyperlink" Target="http://kohari.org/2006/07/27/a-crash-course-in-user-interfaces/" TargetMode="External"/><Relationship Id="rId1" Type="http://schemas.openxmlformats.org/officeDocument/2006/relationships/hyperlink" Target="http://www.batimes.com/component/content/article/106-articles/408-preventing-disasters-how-to-use-data-to-your-advantage.html" TargetMode="External"/><Relationship Id="rId6" Type="http://schemas.openxmlformats.org/officeDocument/2006/relationships/hyperlink" Target="http://www.idratherbewriting.com/2007/05/19/stc-conference-caroline-jarrett-on-user-interface-design/" TargetMode="External"/><Relationship Id="rId15" Type="http://schemas.openxmlformats.org/officeDocument/2006/relationships/hyperlink" Target="http://slate.msn.com/?id=2075219&amp;device=" TargetMode="External"/><Relationship Id="rId23" Type="http://schemas.openxmlformats.org/officeDocument/2006/relationships/hyperlink" Target="http://www.useit.com/alertbox/mega-dropdown-menus.html" TargetMode="External"/><Relationship Id="rId28" Type="http://schemas.openxmlformats.org/officeDocument/2006/relationships/hyperlink" Target="http://www.useit.com/alertbox/20030825.html" TargetMode="External"/><Relationship Id="rId36" Type="http://schemas.openxmlformats.org/officeDocument/2006/relationships/hyperlink" Target="http://www.lukew.com/ff/entry.asp?189" TargetMode="External"/><Relationship Id="rId49" Type="http://schemas.openxmlformats.org/officeDocument/2006/relationships/hyperlink" Target="http://www.uxmatters.com/mt/archives/2009/02/reviewing-user-interfaces.php" TargetMode="External"/><Relationship Id="rId57" Type="http://schemas.openxmlformats.org/officeDocument/2006/relationships/hyperlink" Target="http://practicalanalyst.com/2007/02/14/business-analyst-job-description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80"/>
  <sheetViews>
    <sheetView workbookViewId="0">
      <pane ySplit="2" topLeftCell="A65" activePane="bottomLeft" state="frozenSplit"/>
      <selection pane="bottomLeft" activeCell="I84" sqref="I84"/>
    </sheetView>
  </sheetViews>
  <sheetFormatPr defaultRowHeight="15.75" customHeight="1"/>
  <cols>
    <col min="1" max="1" width="42.140625" style="15" customWidth="1"/>
    <col min="2" max="2" width="27.140625" style="10" customWidth="1"/>
    <col min="3" max="3" width="19.42578125" customWidth="1"/>
    <col min="4" max="8" width="3" hidden="1" customWidth="1"/>
    <col min="9" max="9" width="21.28515625" customWidth="1"/>
    <col min="10" max="10" width="34.140625" customWidth="1"/>
    <col min="11" max="11" width="33.5703125" style="13" customWidth="1"/>
    <col min="12" max="19" width="6.140625" customWidth="1"/>
    <col min="20" max="20" width="5.28515625" style="9" customWidth="1"/>
    <col min="21" max="21" width="3.85546875" style="9" customWidth="1"/>
  </cols>
  <sheetData>
    <row r="1" spans="1:26" ht="15.75" customHeight="1">
      <c r="L1" s="1">
        <v>1</v>
      </c>
      <c r="M1" s="1">
        <v>2</v>
      </c>
      <c r="N1" s="1">
        <v>4</v>
      </c>
      <c r="O1" s="1">
        <v>8</v>
      </c>
      <c r="P1" s="1">
        <v>16</v>
      </c>
      <c r="Q1" s="1">
        <v>32</v>
      </c>
      <c r="R1" s="1">
        <v>64</v>
      </c>
      <c r="S1" s="1">
        <v>128</v>
      </c>
      <c r="T1" s="8"/>
      <c r="U1" s="8"/>
    </row>
    <row r="2" spans="1:26" s="1" customFormat="1" ht="15.75" customHeight="1">
      <c r="A2" s="16" t="s">
        <v>2</v>
      </c>
      <c r="B2" s="1" t="s">
        <v>233</v>
      </c>
      <c r="C2" s="1" t="s">
        <v>30</v>
      </c>
      <c r="D2" s="1">
        <v>1</v>
      </c>
      <c r="E2" s="1">
        <v>2</v>
      </c>
      <c r="F2" s="1">
        <v>3</v>
      </c>
      <c r="G2" s="1">
        <v>4</v>
      </c>
      <c r="H2" s="1">
        <v>5</v>
      </c>
      <c r="I2" s="1" t="s">
        <v>117</v>
      </c>
      <c r="J2" s="1" t="s">
        <v>3</v>
      </c>
      <c r="K2" s="14" t="s">
        <v>279</v>
      </c>
      <c r="L2" s="1" t="s">
        <v>211</v>
      </c>
      <c r="M2" s="1" t="s">
        <v>1</v>
      </c>
      <c r="N2" s="1" t="s">
        <v>31</v>
      </c>
      <c r="O2" s="1" t="s">
        <v>91</v>
      </c>
      <c r="P2" s="1" t="s">
        <v>14</v>
      </c>
      <c r="Q2" s="1" t="s">
        <v>5</v>
      </c>
      <c r="R2" s="1" t="s">
        <v>198</v>
      </c>
      <c r="S2" s="1" t="s">
        <v>78</v>
      </c>
      <c r="T2" s="1" t="s">
        <v>269</v>
      </c>
      <c r="U2" s="1" t="s">
        <v>270</v>
      </c>
      <c r="V2" s="1" t="s">
        <v>234</v>
      </c>
    </row>
    <row r="3" spans="1:26" ht="15.75" customHeight="1">
      <c r="A3" s="15" t="s">
        <v>160</v>
      </c>
      <c r="C3" t="s">
        <v>161</v>
      </c>
      <c r="D3">
        <v>0</v>
      </c>
      <c r="E3">
        <f>IF(ISERROR(FIND(" ",$C3,D3+1)),-1,FIND(" ",$C3,D3+1))</f>
        <v>9</v>
      </c>
      <c r="F3">
        <f>IF(ISERROR(FIND(" ",$C3,E3+1)),-1,FIND(" ",$C3,E3+1))</f>
        <v>-1</v>
      </c>
      <c r="G3">
        <f>IF(ISERROR(FIND(" ",$C3,F3+1)),-1,FIND(" ",$C3,F3+1))</f>
        <v>-1</v>
      </c>
      <c r="H3">
        <f>IF(ISERROR(FIND(" ",$C3,G3+1)),-1,FIND(" ",$C3,G3+1))</f>
        <v>-1</v>
      </c>
      <c r="I3" t="str">
        <f>RIGHT(C3,LEN(C3)-MAX(D3:H3))&amp;", "&amp;LEFT(C3,E3-1)</f>
        <v>Babcock, Jonathan</v>
      </c>
      <c r="J3" s="2" t="s">
        <v>162</v>
      </c>
      <c r="K3" s="13" t="s">
        <v>286</v>
      </c>
      <c r="L3" s="5">
        <v>1</v>
      </c>
      <c r="M3" s="5">
        <v>1</v>
      </c>
      <c r="N3" s="5">
        <v>0</v>
      </c>
      <c r="O3" s="5">
        <v>0</v>
      </c>
      <c r="P3" s="5">
        <v>1</v>
      </c>
      <c r="Q3" s="5">
        <v>0</v>
      </c>
      <c r="R3" s="5">
        <v>0</v>
      </c>
      <c r="S3" s="5">
        <v>0</v>
      </c>
      <c r="T3" s="9" t="s">
        <v>255</v>
      </c>
      <c r="U3" s="9">
        <f>MATCH(T3,sections,0)-1</f>
        <v>0</v>
      </c>
      <c r="V3">
        <f t="array" ref="V3">SUM(L3:S3*L$1:S$1)</f>
        <v>19</v>
      </c>
      <c r="X3" s="9" t="s">
        <v>255</v>
      </c>
      <c r="Y3" s="9"/>
      <c r="Z3" s="9"/>
    </row>
    <row r="4" spans="1:26" ht="15.75" customHeight="1">
      <c r="A4" s="15" t="s">
        <v>219</v>
      </c>
      <c r="B4" s="10" t="s">
        <v>261</v>
      </c>
      <c r="C4" t="s">
        <v>158</v>
      </c>
      <c r="D4">
        <v>0</v>
      </c>
      <c r="E4">
        <f>IF(ISERROR(FIND(" ",$C4,D4+1)),-1,FIND(" ",$C4,D4+1))</f>
        <v>9</v>
      </c>
      <c r="F4">
        <f>IF(ISERROR(FIND(" ",$C4,E4+1)),-1,FIND(" ",$C4,E4+1))</f>
        <v>-1</v>
      </c>
      <c r="G4">
        <f>IF(ISERROR(FIND(" ",$C4,F4+1)),-1,FIND(" ",$C4,F4+1))</f>
        <v>-1</v>
      </c>
      <c r="H4">
        <f>IF(ISERROR(FIND(" ",$C4,G4+1)),-1,FIND(" ",$C4,G4+1))</f>
        <v>-1</v>
      </c>
      <c r="I4" t="str">
        <f>RIGHT(C4,LEN(C4)-MAX(D4:H4))&amp;", "&amp;LEFT(C4,E4-1)</f>
        <v>Barret, Kathleen</v>
      </c>
      <c r="J4" s="2" t="s">
        <v>159</v>
      </c>
      <c r="K4" s="13" t="str">
        <f>""</f>
        <v/>
      </c>
      <c r="L4" s="5">
        <v>1</v>
      </c>
      <c r="M4" s="5">
        <v>1</v>
      </c>
      <c r="N4" s="5">
        <v>0</v>
      </c>
      <c r="O4" s="5">
        <v>0</v>
      </c>
      <c r="P4" s="5">
        <v>0</v>
      </c>
      <c r="Q4" s="5">
        <v>0</v>
      </c>
      <c r="R4" s="5">
        <v>0</v>
      </c>
      <c r="S4" s="5">
        <v>0</v>
      </c>
      <c r="T4" s="9" t="s">
        <v>255</v>
      </c>
      <c r="U4" s="9">
        <f>MATCH(T4,sections,0)-1</f>
        <v>0</v>
      </c>
      <c r="V4">
        <f t="array" ref="V4">SUM(L4:S4*L$1:S$1)</f>
        <v>3</v>
      </c>
      <c r="X4" s="9" t="s">
        <v>257</v>
      </c>
      <c r="Y4" s="9"/>
      <c r="Z4" s="9"/>
    </row>
    <row r="5" spans="1:26" ht="15.75" customHeight="1">
      <c r="A5" s="15" t="s">
        <v>254</v>
      </c>
      <c r="B5" s="11"/>
      <c r="C5" t="s">
        <v>145</v>
      </c>
      <c r="D5">
        <v>0</v>
      </c>
      <c r="E5">
        <f>IF(ISERROR(FIND(" ",$C5,D5+1)),-1,FIND(" ",$C5,D5+1))</f>
        <v>7</v>
      </c>
      <c r="F5">
        <f>IF(ISERROR(FIND(" ",$C5,E5+1)),-1,FIND(" ",$C5,E5+1))</f>
        <v>-1</v>
      </c>
      <c r="G5">
        <f>IF(ISERROR(FIND(" ",$C5,F5+1)),-1,FIND(" ",$C5,F5+1))</f>
        <v>-1</v>
      </c>
      <c r="H5">
        <f>IF(ISERROR(FIND(" ",$C5,G5+1)),-1,FIND(" ",$C5,G5+1))</f>
        <v>-1</v>
      </c>
      <c r="I5" t="str">
        <f>RIGHT(C5,LEN(C5)-MAX(D5:H5))&amp;", "&amp;LEFT(C5,E5-1)</f>
        <v>Bracey, Rhonda</v>
      </c>
      <c r="J5" s="2" t="s">
        <v>144</v>
      </c>
      <c r="K5" s="13" t="s">
        <v>292</v>
      </c>
      <c r="L5" s="5">
        <v>1</v>
      </c>
      <c r="M5" s="5">
        <v>1</v>
      </c>
      <c r="N5" s="5">
        <v>0</v>
      </c>
      <c r="O5" s="5">
        <v>0</v>
      </c>
      <c r="P5" s="5">
        <v>1</v>
      </c>
      <c r="Q5" s="5">
        <v>0</v>
      </c>
      <c r="R5" s="5">
        <v>1</v>
      </c>
      <c r="S5" s="5">
        <v>0</v>
      </c>
      <c r="T5" s="9" t="s">
        <v>257</v>
      </c>
      <c r="U5" s="9">
        <f>MATCH(T5,sections,0)-1</f>
        <v>1</v>
      </c>
      <c r="V5">
        <f t="array" ref="V5">SUM(L5:S5*L$1:S$1)</f>
        <v>83</v>
      </c>
      <c r="X5" s="9" t="s">
        <v>256</v>
      </c>
      <c r="Y5" s="9"/>
      <c r="Z5" s="9"/>
    </row>
    <row r="6" spans="1:26" ht="15.75" customHeight="1">
      <c r="A6" s="15" t="s">
        <v>254</v>
      </c>
      <c r="B6" s="11" t="s">
        <v>215</v>
      </c>
      <c r="C6" t="s">
        <v>271</v>
      </c>
      <c r="D6">
        <v>0</v>
      </c>
      <c r="E6">
        <f>IF(ISERROR(FIND(" ",$C6,D6+1)),-1,FIND(" ",$C6,D6+1))</f>
        <v>6</v>
      </c>
      <c r="F6">
        <f>IF(ISERROR(FIND(" ",$C6,E6+1)),-1,FIND(" ",$C6,E6+1))</f>
        <v>9</v>
      </c>
      <c r="G6">
        <f>IF(ISERROR(FIND(" ",$C6,F6+1)),-1,FIND(" ",$C6,F6+1))</f>
        <v>21</v>
      </c>
      <c r="H6">
        <f>IF(ISERROR(FIND(" ",$C6,G6+1)),-1,FIND(" ",$C6,G6+1))</f>
        <v>23</v>
      </c>
      <c r="I6" s="3" t="s">
        <v>95</v>
      </c>
      <c r="J6" s="2" t="s">
        <v>43</v>
      </c>
      <c r="K6" s="13" t="s">
        <v>293</v>
      </c>
      <c r="L6" s="5">
        <v>1</v>
      </c>
      <c r="M6" s="5">
        <v>1</v>
      </c>
      <c r="N6" s="5">
        <v>0</v>
      </c>
      <c r="O6" s="5">
        <v>0</v>
      </c>
      <c r="P6" s="5">
        <v>1</v>
      </c>
      <c r="Q6" s="5">
        <v>0</v>
      </c>
      <c r="R6" s="5">
        <v>1</v>
      </c>
      <c r="S6" s="5">
        <v>0</v>
      </c>
      <c r="T6" s="9" t="s">
        <v>257</v>
      </c>
      <c r="U6" s="9">
        <f>MATCH(T6,sections,0)-1</f>
        <v>1</v>
      </c>
      <c r="V6">
        <f t="array" ref="V6">SUM(L6:S6*L$1:S$1)</f>
        <v>83</v>
      </c>
    </row>
    <row r="7" spans="1:26" ht="15.75" customHeight="1">
      <c r="A7" s="15" t="s">
        <v>228</v>
      </c>
      <c r="B7" s="10" t="s">
        <v>263</v>
      </c>
      <c r="C7" t="s">
        <v>274</v>
      </c>
      <c r="D7">
        <v>0</v>
      </c>
      <c r="E7">
        <f>IF(ISERROR(FIND(" ",$C7,D7+1)),-1,FIND(" ",$C7,D7+1))</f>
        <v>4</v>
      </c>
      <c r="F7">
        <f>IF(ISERROR(FIND(" ",$C7,E7+1)),-1,FIND(" ",$C7,E7+1))</f>
        <v>12</v>
      </c>
      <c r="G7">
        <f>IF(ISERROR(FIND(" ",$C7,F7+1)),-1,FIND(" ",$C7,F7+1))</f>
        <v>14</v>
      </c>
      <c r="H7">
        <f>IF(ISERROR(FIND(" ",$C7,G7+1)),-1,FIND(" ",$C7,G7+1))</f>
        <v>21</v>
      </c>
      <c r="I7" s="3" t="s">
        <v>142</v>
      </c>
      <c r="J7" s="2" t="s">
        <v>7</v>
      </c>
      <c r="K7" s="13" t="str">
        <f>""</f>
        <v/>
      </c>
      <c r="L7" s="5">
        <v>1</v>
      </c>
      <c r="M7" s="5">
        <v>0</v>
      </c>
      <c r="N7" s="5">
        <v>0</v>
      </c>
      <c r="O7" s="5">
        <v>0</v>
      </c>
      <c r="P7" s="5">
        <v>0</v>
      </c>
      <c r="Q7" s="5">
        <v>1</v>
      </c>
      <c r="R7" s="5">
        <v>0</v>
      </c>
      <c r="S7" s="5">
        <v>1</v>
      </c>
      <c r="T7" s="9" t="s">
        <v>256</v>
      </c>
      <c r="U7" s="9">
        <f>MATCH(T7,sections,0)-1</f>
        <v>2</v>
      </c>
      <c r="V7">
        <f t="array" ref="V7">SUM(L7:S7*L$1:S$1)</f>
        <v>161</v>
      </c>
    </row>
    <row r="8" spans="1:26" ht="15.75" customHeight="1">
      <c r="A8" s="15" t="s">
        <v>24</v>
      </c>
      <c r="C8" t="s">
        <v>25</v>
      </c>
      <c r="D8">
        <v>0</v>
      </c>
      <c r="E8">
        <f>IF(ISERROR(FIND(" ",$C8,D8+1)),-1,FIND(" ",$C8,D8+1))</f>
        <v>8</v>
      </c>
      <c r="F8">
        <f>IF(ISERROR(FIND(" ",$C8,E8+1)),-1,FIND(" ",$C8,E8+1))</f>
        <v>-1</v>
      </c>
      <c r="G8">
        <f>IF(ISERROR(FIND(" ",$C8,F8+1)),-1,FIND(" ",$C8,F8+1))</f>
        <v>-1</v>
      </c>
      <c r="H8">
        <f>IF(ISERROR(FIND(" ",$C8,G8+1)),-1,FIND(" ",$C8,G8+1))</f>
        <v>-1</v>
      </c>
      <c r="I8" t="str">
        <f>RIGHT(C8,LEN(C8)-MAX(D8:H8))&amp;", "&amp;LEFT(C8,E8-1)</f>
        <v>Jones, Colleen</v>
      </c>
      <c r="J8" s="2" t="s">
        <v>26</v>
      </c>
      <c r="K8" s="13" t="str">
        <f>""</f>
        <v/>
      </c>
      <c r="L8" s="5">
        <v>1</v>
      </c>
      <c r="M8" s="5">
        <v>0</v>
      </c>
      <c r="N8" s="5">
        <v>1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9" t="s">
        <v>256</v>
      </c>
      <c r="U8" s="9">
        <f>MATCH(T8,sections,0)-1</f>
        <v>2</v>
      </c>
      <c r="V8">
        <f t="array" ref="V8">SUM(L8:S8*L$1:S$1)</f>
        <v>5</v>
      </c>
    </row>
    <row r="9" spans="1:26" ht="15.75" customHeight="1">
      <c r="A9" s="15" t="s">
        <v>146</v>
      </c>
      <c r="C9" t="s">
        <v>147</v>
      </c>
      <c r="D9">
        <v>0</v>
      </c>
      <c r="E9">
        <f>IF(ISERROR(FIND(" ",$C9,D9+1)),-1,FIND(" ",$C9,D9+1))</f>
        <v>7</v>
      </c>
      <c r="F9">
        <f>IF(ISERROR(FIND(" ",$C9,E9+1)),-1,FIND(" ",$C9,E9+1))</f>
        <v>-1</v>
      </c>
      <c r="G9">
        <f>IF(ISERROR(FIND(" ",$C9,F9+1)),-1,FIND(" ",$C9,F9+1))</f>
        <v>-1</v>
      </c>
      <c r="H9">
        <f>IF(ISERROR(FIND(" ",$C9,G9+1)),-1,FIND(" ",$C9,G9+1))</f>
        <v>-1</v>
      </c>
      <c r="I9" t="str">
        <f>RIGHT(C9,LEN(C9)-MAX(D9:H9))&amp;", "&amp;LEFT(C9,E9-1)</f>
        <v>Kirmani, Afshan</v>
      </c>
      <c r="J9" s="2" t="s">
        <v>148</v>
      </c>
      <c r="K9" s="13" t="str">
        <f>""</f>
        <v/>
      </c>
      <c r="L9" s="5">
        <v>1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1</v>
      </c>
      <c r="S9" s="5">
        <v>0</v>
      </c>
      <c r="T9" s="9" t="s">
        <v>257</v>
      </c>
      <c r="U9" s="9">
        <f>MATCH(T9,sections,0)-1</f>
        <v>1</v>
      </c>
      <c r="V9">
        <f t="array" ref="V9">SUM(L9:S9*L$1:S$1)</f>
        <v>65</v>
      </c>
    </row>
    <row r="10" spans="1:26" ht="15.75" customHeight="1">
      <c r="A10" s="15" t="s">
        <v>231</v>
      </c>
      <c r="B10" s="10" t="s">
        <v>215</v>
      </c>
      <c r="C10" t="s">
        <v>96</v>
      </c>
      <c r="D10">
        <v>0</v>
      </c>
      <c r="E10">
        <f>IF(ISERROR(FIND(" ",$C10,D10+1)),-1,FIND(" ",$C10,D10+1))</f>
        <v>10</v>
      </c>
      <c r="F10">
        <f>IF(ISERROR(FIND(" ",$C10,E10+1)),-1,FIND(" ",$C10,E10+1))</f>
        <v>-1</v>
      </c>
      <c r="G10">
        <f>IF(ISERROR(FIND(" ",$C10,F10+1)),-1,FIND(" ",$C10,F10+1))</f>
        <v>-1</v>
      </c>
      <c r="H10">
        <f>IF(ISERROR(FIND(" ",$C10,G10+1)),-1,FIND(" ",$C10,G10+1))</f>
        <v>-1</v>
      </c>
      <c r="I10" t="str">
        <f>RIGHT(C10,LEN(C10)-MAX(D10:H10))&amp;", "&amp;LEFT(C10,E10-1)</f>
        <v>Lagerkvist, Christian</v>
      </c>
      <c r="J10" s="2" t="s">
        <v>97</v>
      </c>
      <c r="K10" s="13" t="str">
        <f>""</f>
        <v/>
      </c>
      <c r="L10" s="5">
        <v>1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1</v>
      </c>
      <c r="S10" s="5">
        <v>0</v>
      </c>
      <c r="T10" s="9" t="s">
        <v>257</v>
      </c>
      <c r="U10" s="9">
        <f>MATCH(T10,sections,0)-1</f>
        <v>1</v>
      </c>
      <c r="V10">
        <f t="array" ref="V10">SUM(L10:S10*L$1:S$1)</f>
        <v>65</v>
      </c>
    </row>
    <row r="11" spans="1:26" ht="15.75" customHeight="1">
      <c r="A11" s="15" t="s">
        <v>191</v>
      </c>
      <c r="C11" t="s">
        <v>192</v>
      </c>
      <c r="D11">
        <v>0</v>
      </c>
      <c r="E11">
        <f>IF(ISERROR(FIND(" ",$C11,D11+1)),-1,FIND(" ",$C11,D11+1))</f>
        <v>5</v>
      </c>
      <c r="F11">
        <f>IF(ISERROR(FIND(" ",$C11,E11+1)),-1,FIND(" ",$C11,E11+1))</f>
        <v>8</v>
      </c>
      <c r="G11">
        <f>IF(ISERROR(FIND(" ",$C11,F11+1)),-1,FIND(" ",$C11,F11+1))</f>
        <v>13</v>
      </c>
      <c r="H11">
        <f>IF(ISERROR(FIND(" ",$C11,G11+1)),-1,FIND(" ",$C11,G11+1))</f>
        <v>-1</v>
      </c>
      <c r="I11" s="3" t="s">
        <v>193</v>
      </c>
      <c r="J11" s="2" t="s">
        <v>194</v>
      </c>
      <c r="K11" s="13" t="str">
        <f>""</f>
        <v/>
      </c>
      <c r="L11" s="5">
        <v>1</v>
      </c>
      <c r="M11" s="5">
        <v>1</v>
      </c>
      <c r="N11" s="5">
        <v>0</v>
      </c>
      <c r="O11" s="5">
        <v>0</v>
      </c>
      <c r="P11" s="5">
        <v>0</v>
      </c>
      <c r="Q11" s="5">
        <v>1</v>
      </c>
      <c r="R11" s="5">
        <v>0</v>
      </c>
      <c r="S11" s="5">
        <v>0</v>
      </c>
      <c r="T11" s="9" t="s">
        <v>256</v>
      </c>
      <c r="U11" s="9">
        <f>MATCH(T11,sections,0)-1</f>
        <v>2</v>
      </c>
      <c r="V11">
        <f t="array" ref="V11">SUM(L11:S11*L$1:S$1)</f>
        <v>35</v>
      </c>
    </row>
    <row r="12" spans="1:26" ht="15.75" customHeight="1">
      <c r="A12" s="15" t="s">
        <v>288</v>
      </c>
      <c r="C12" t="s">
        <v>289</v>
      </c>
      <c r="D12">
        <v>0</v>
      </c>
      <c r="E12">
        <f>IF(ISERROR(FIND(" ",$C12,D12+1)),-1,FIND(" ",$C12,D12+1))</f>
        <v>8</v>
      </c>
      <c r="F12">
        <f>IF(ISERROR(FIND(" ",$C12,E12+1)),-1,FIND(" ",$C12,E12+1))</f>
        <v>11</v>
      </c>
      <c r="G12">
        <f>IF(ISERROR(FIND(" ",$C12,F12+1)),-1,FIND(" ",$C12,F12+1))</f>
        <v>-1</v>
      </c>
      <c r="H12">
        <f>IF(ISERROR(FIND(" ",$C12,G12+1)),-1,FIND(" ",$C12,G12+1))</f>
        <v>-1</v>
      </c>
      <c r="I12" t="str">
        <f>RIGHT(C12,LEN(C12)-MAX(D12:H12))&amp;", "&amp;LEFT(C12,E12-1)</f>
        <v>Moore, Michael</v>
      </c>
      <c r="J12" s="2" t="s">
        <v>290</v>
      </c>
      <c r="K12" s="13" t="s">
        <v>291</v>
      </c>
      <c r="L12" s="5">
        <v>1</v>
      </c>
      <c r="M12" s="5">
        <v>1</v>
      </c>
      <c r="N12" s="5">
        <v>0</v>
      </c>
      <c r="O12" s="5">
        <v>0</v>
      </c>
      <c r="P12" s="5">
        <v>0</v>
      </c>
      <c r="Q12" s="5">
        <v>0</v>
      </c>
      <c r="R12" s="5">
        <v>1</v>
      </c>
      <c r="S12" s="5">
        <v>0</v>
      </c>
      <c r="T12" s="9" t="s">
        <v>257</v>
      </c>
      <c r="U12" s="9">
        <f>MATCH(T12,sections,0)-1</f>
        <v>1</v>
      </c>
      <c r="V12">
        <f t="array" ref="V12">SUM(L12:S12*L$1:S$1)</f>
        <v>67</v>
      </c>
    </row>
    <row r="13" spans="1:26" ht="15.75" customHeight="1">
      <c r="A13" s="15" t="s">
        <v>54</v>
      </c>
      <c r="C13" t="s">
        <v>49</v>
      </c>
      <c r="D13">
        <v>0</v>
      </c>
      <c r="E13">
        <f>IF(ISERROR(FIND(" ",$C13,D13+1)),-1,FIND(" ",$C13,D13+1))</f>
        <v>6</v>
      </c>
      <c r="F13">
        <f>IF(ISERROR(FIND(" ",$C13,E13+1)),-1,FIND(" ",$C13,E13+1))</f>
        <v>-1</v>
      </c>
      <c r="G13">
        <f>IF(ISERROR(FIND(" ",$C13,F13+1)),-1,FIND(" ",$C13,F13+1))</f>
        <v>-1</v>
      </c>
      <c r="H13">
        <f>IF(ISERROR(FIND(" ",$C13,G13+1)),-1,FIND(" ",$C13,G13+1))</f>
        <v>-1</v>
      </c>
      <c r="I13" t="str">
        <f>RIGHT(C13,LEN(C13)-MAX(D13:H13))&amp;", "&amp;LEFT(C13,E13-1)</f>
        <v>Nielsen, Jakob</v>
      </c>
      <c r="J13" s="2" t="s">
        <v>55</v>
      </c>
      <c r="K13" s="13" t="str">
        <f>""</f>
        <v/>
      </c>
      <c r="L13" s="5">
        <v>1</v>
      </c>
      <c r="M13" s="5">
        <v>1</v>
      </c>
      <c r="N13" s="5">
        <v>0</v>
      </c>
      <c r="O13" s="5">
        <v>0</v>
      </c>
      <c r="P13" s="5">
        <v>1</v>
      </c>
      <c r="Q13" s="5">
        <v>0</v>
      </c>
      <c r="R13" s="5">
        <v>0</v>
      </c>
      <c r="S13" s="5">
        <v>0</v>
      </c>
      <c r="T13" s="9" t="s">
        <v>257</v>
      </c>
      <c r="U13" s="9">
        <f>MATCH(T13,sections,0)-1</f>
        <v>1</v>
      </c>
      <c r="V13">
        <f t="array" ref="V13">SUM(L13:S13*L$1:S$1)</f>
        <v>19</v>
      </c>
    </row>
    <row r="14" spans="1:26" ht="15.75" customHeight="1">
      <c r="A14" s="15" t="s">
        <v>47</v>
      </c>
      <c r="C14" t="s">
        <v>49</v>
      </c>
      <c r="D14">
        <v>0</v>
      </c>
      <c r="E14">
        <f>IF(ISERROR(FIND(" ",$C14,D14+1)),-1,FIND(" ",$C14,D14+1))</f>
        <v>6</v>
      </c>
      <c r="F14">
        <f>IF(ISERROR(FIND(" ",$C14,E14+1)),-1,FIND(" ",$C14,E14+1))</f>
        <v>-1</v>
      </c>
      <c r="G14">
        <f>IF(ISERROR(FIND(" ",$C14,F14+1)),-1,FIND(" ",$C14,F14+1))</f>
        <v>-1</v>
      </c>
      <c r="H14">
        <f>IF(ISERROR(FIND(" ",$C14,G14+1)),-1,FIND(" ",$C14,G14+1))</f>
        <v>-1</v>
      </c>
      <c r="I14" t="str">
        <f>RIGHT(C14,LEN(C14)-MAX(D14:H14))&amp;", "&amp;LEFT(C14,E14-1)</f>
        <v>Nielsen, Jakob</v>
      </c>
      <c r="J14" s="2" t="s">
        <v>48</v>
      </c>
      <c r="K14" s="13" t="s">
        <v>295</v>
      </c>
      <c r="L14" s="5">
        <v>1</v>
      </c>
      <c r="M14" s="5">
        <v>1</v>
      </c>
      <c r="N14" s="5">
        <v>0</v>
      </c>
      <c r="O14" s="5">
        <v>0</v>
      </c>
      <c r="P14" s="5">
        <v>1</v>
      </c>
      <c r="Q14" s="5">
        <v>0</v>
      </c>
      <c r="R14" s="5">
        <v>0</v>
      </c>
      <c r="S14" s="5">
        <v>0</v>
      </c>
      <c r="T14" s="9" t="s">
        <v>255</v>
      </c>
      <c r="U14" s="9">
        <f>MATCH(T14,sections,0)-1</f>
        <v>0</v>
      </c>
      <c r="V14">
        <f t="array" ref="V14">SUM(L14:S14*L$1:S$1)</f>
        <v>19</v>
      </c>
    </row>
    <row r="15" spans="1:26" ht="15.75" customHeight="1">
      <c r="A15" s="15" t="s">
        <v>50</v>
      </c>
      <c r="C15" t="s">
        <v>49</v>
      </c>
      <c r="D15">
        <v>0</v>
      </c>
      <c r="E15">
        <f>IF(ISERROR(FIND(" ",$C15,D15+1)),-1,FIND(" ",$C15,D15+1))</f>
        <v>6</v>
      </c>
      <c r="F15">
        <f>IF(ISERROR(FIND(" ",$C15,E15+1)),-1,FIND(" ",$C15,E15+1))</f>
        <v>-1</v>
      </c>
      <c r="G15">
        <f>IF(ISERROR(FIND(" ",$C15,F15+1)),-1,FIND(" ",$C15,F15+1))</f>
        <v>-1</v>
      </c>
      <c r="H15">
        <f>IF(ISERROR(FIND(" ",$C15,G15+1)),-1,FIND(" ",$C15,G15+1))</f>
        <v>-1</v>
      </c>
      <c r="I15" t="str">
        <f>RIGHT(C15,LEN(C15)-MAX(D15:H15))&amp;", "&amp;LEFT(C15,E15-1)</f>
        <v>Nielsen, Jakob</v>
      </c>
      <c r="J15" s="2" t="s">
        <v>51</v>
      </c>
      <c r="K15" s="13" t="str">
        <f>""</f>
        <v/>
      </c>
      <c r="L15" s="5">
        <v>1</v>
      </c>
      <c r="M15" s="5">
        <v>1</v>
      </c>
      <c r="N15" s="5">
        <v>0</v>
      </c>
      <c r="O15" s="5">
        <v>0</v>
      </c>
      <c r="P15" s="5">
        <v>1</v>
      </c>
      <c r="Q15" s="5">
        <v>0</v>
      </c>
      <c r="R15" s="5">
        <v>0</v>
      </c>
      <c r="S15" s="5">
        <v>0</v>
      </c>
      <c r="T15" s="9" t="s">
        <v>257</v>
      </c>
      <c r="U15" s="9">
        <f>MATCH(T15,sections,0)-1</f>
        <v>1</v>
      </c>
      <c r="V15">
        <f t="array" ref="V15">SUM(L15:S15*L$1:S$1)</f>
        <v>19</v>
      </c>
    </row>
    <row r="16" spans="1:26" ht="15.75" customHeight="1">
      <c r="A16" s="15" t="s">
        <v>85</v>
      </c>
      <c r="B16" s="10" t="s">
        <v>260</v>
      </c>
      <c r="C16" t="s">
        <v>49</v>
      </c>
      <c r="D16">
        <v>0</v>
      </c>
      <c r="E16">
        <f>IF(ISERROR(FIND(" ",$C16,D16+1)),-1,FIND(" ",$C16,D16+1))</f>
        <v>6</v>
      </c>
      <c r="F16">
        <f>IF(ISERROR(FIND(" ",$C16,E16+1)),-1,FIND(" ",$C16,E16+1))</f>
        <v>-1</v>
      </c>
      <c r="G16">
        <f>IF(ISERROR(FIND(" ",$C16,F16+1)),-1,FIND(" ",$C16,F16+1))</f>
        <v>-1</v>
      </c>
      <c r="H16">
        <f>IF(ISERROR(FIND(" ",$C16,G16+1)),-1,FIND(" ",$C16,G16+1))</f>
        <v>-1</v>
      </c>
      <c r="I16" t="str">
        <f>RIGHT(C16,LEN(C16)-MAX(D16:H16))&amp;", "&amp;LEFT(C16,E16-1)</f>
        <v>Nielsen, Jakob</v>
      </c>
      <c r="J16" s="2" t="s">
        <v>84</v>
      </c>
      <c r="K16" s="13" t="str">
        <f>""</f>
        <v/>
      </c>
      <c r="L16" s="5">
        <v>1</v>
      </c>
      <c r="M16" s="5">
        <v>1</v>
      </c>
      <c r="N16" s="5">
        <v>1</v>
      </c>
      <c r="O16" s="5">
        <v>0</v>
      </c>
      <c r="P16" s="5">
        <v>1</v>
      </c>
      <c r="Q16" s="5">
        <v>0</v>
      </c>
      <c r="R16" s="5">
        <v>0</v>
      </c>
      <c r="S16" s="5">
        <v>0</v>
      </c>
      <c r="T16" s="9" t="s">
        <v>257</v>
      </c>
      <c r="U16" s="9">
        <f>MATCH(T16,sections,0)-1</f>
        <v>1</v>
      </c>
      <c r="V16">
        <f t="array" ref="V16">SUM(L16:S16*L$1:S$1)</f>
        <v>23</v>
      </c>
    </row>
    <row r="17" spans="1:22" ht="15.75" customHeight="1">
      <c r="A17" s="15" t="s">
        <v>277</v>
      </c>
      <c r="C17" t="s">
        <v>49</v>
      </c>
      <c r="D17">
        <v>0</v>
      </c>
      <c r="E17">
        <f>IF(ISERROR(FIND(" ",$C17,D17+1)),-1,FIND(" ",$C17,D17+1))</f>
        <v>6</v>
      </c>
      <c r="F17">
        <f>IF(ISERROR(FIND(" ",$C17,E17+1)),-1,FIND(" ",$C17,E17+1))</f>
        <v>-1</v>
      </c>
      <c r="G17">
        <f>IF(ISERROR(FIND(" ",$C17,F17+1)),-1,FIND(" ",$C17,F17+1))</f>
        <v>-1</v>
      </c>
      <c r="H17">
        <f>IF(ISERROR(FIND(" ",$C17,G17+1)),-1,FIND(" ",$C17,G17+1))</f>
        <v>-1</v>
      </c>
      <c r="I17" t="str">
        <f>RIGHT(C17,LEN(C17)-MAX(D17:H17))&amp;", "&amp;LEFT(C17,E17-1)</f>
        <v>Nielsen, Jakob</v>
      </c>
      <c r="J17" s="2" t="s">
        <v>79</v>
      </c>
      <c r="K17" s="13" t="str">
        <f>""</f>
        <v/>
      </c>
      <c r="L17" s="5">
        <v>1</v>
      </c>
      <c r="M17" s="5">
        <v>0</v>
      </c>
      <c r="N17" s="5">
        <v>1</v>
      </c>
      <c r="O17" s="5">
        <v>0</v>
      </c>
      <c r="P17" s="5">
        <v>0</v>
      </c>
      <c r="Q17" s="5">
        <v>0</v>
      </c>
      <c r="R17" s="5">
        <v>0</v>
      </c>
      <c r="S17" s="5">
        <v>1</v>
      </c>
      <c r="T17" s="9" t="s">
        <v>256</v>
      </c>
      <c r="U17" s="9">
        <f>MATCH(T17,sections,0)-1</f>
        <v>2</v>
      </c>
      <c r="V17">
        <f t="array" ref="V17">SUM(L17:S17*L$1:S$1)</f>
        <v>133</v>
      </c>
    </row>
    <row r="18" spans="1:22" ht="15.75" customHeight="1">
      <c r="A18" s="15" t="s">
        <v>184</v>
      </c>
      <c r="C18" t="s">
        <v>183</v>
      </c>
      <c r="D18">
        <v>0</v>
      </c>
      <c r="E18">
        <f>IF(ISERROR(FIND(" ",$C18,D18+1)),-1,FIND(" ",$C18,D18+1))</f>
        <v>7</v>
      </c>
      <c r="F18">
        <f>IF(ISERROR(FIND(" ",$C18,E18+1)),-1,FIND(" ",$C18,E18+1))</f>
        <v>-1</v>
      </c>
      <c r="G18">
        <f>IF(ISERROR(FIND(" ",$C18,F18+1)),-1,FIND(" ",$C18,F18+1))</f>
        <v>-1</v>
      </c>
      <c r="H18">
        <f>IF(ISERROR(FIND(" ",$C18,G18+1)),-1,FIND(" ",$C18,G18+1))</f>
        <v>-1</v>
      </c>
      <c r="I18" t="str">
        <f>RIGHT(C18,LEN(C18)-MAX(D18:H18))&amp;", "&amp;LEFT(C18,E18-1)</f>
        <v>Reichenstein, Oliver</v>
      </c>
      <c r="J18" s="2" t="s">
        <v>185</v>
      </c>
      <c r="K18" s="13" t="str">
        <f>""</f>
        <v/>
      </c>
      <c r="L18" s="5">
        <v>1</v>
      </c>
      <c r="M18" s="5">
        <v>0</v>
      </c>
      <c r="N18" s="5">
        <v>0</v>
      </c>
      <c r="O18" s="5">
        <v>1</v>
      </c>
      <c r="P18" s="5">
        <v>1</v>
      </c>
      <c r="Q18" s="5">
        <v>0</v>
      </c>
      <c r="R18" s="5">
        <v>0</v>
      </c>
      <c r="S18" s="5">
        <v>1</v>
      </c>
      <c r="T18" s="9" t="s">
        <v>257</v>
      </c>
      <c r="U18" s="9">
        <f>MATCH(T18,sections,0)-1</f>
        <v>1</v>
      </c>
      <c r="V18">
        <f t="array" ref="V18">SUM(L18:S18*L$1:S$1)</f>
        <v>153</v>
      </c>
    </row>
    <row r="19" spans="1:22" ht="15.75" customHeight="1">
      <c r="A19" s="15" t="s">
        <v>200</v>
      </c>
      <c r="C19" t="s">
        <v>201</v>
      </c>
      <c r="D19">
        <v>0</v>
      </c>
      <c r="E19">
        <f>IF(ISERROR(FIND(" ",$C19,D19+1)),-1,FIND(" ",$C19,D19+1))</f>
        <v>8</v>
      </c>
      <c r="F19">
        <f>IF(ISERROR(FIND(" ",$C19,E19+1)),-1,FIND(" ",$C19,E19+1))</f>
        <v>-1</v>
      </c>
      <c r="G19">
        <f>IF(ISERROR(FIND(" ",$C19,F19+1)),-1,FIND(" ",$C19,F19+1))</f>
        <v>-1</v>
      </c>
      <c r="H19">
        <f>IF(ISERROR(FIND(" ",$C19,G19+1)),-1,FIND(" ",$C19,G19+1))</f>
        <v>-1</v>
      </c>
      <c r="I19" t="s">
        <v>201</v>
      </c>
      <c r="J19" s="2" t="s">
        <v>199</v>
      </c>
      <c r="K19" s="13" t="str">
        <f>""</f>
        <v/>
      </c>
      <c r="L19" s="5">
        <v>1</v>
      </c>
      <c r="M19" s="5">
        <v>0</v>
      </c>
      <c r="N19" s="5">
        <v>0</v>
      </c>
      <c r="O19" s="5">
        <v>0</v>
      </c>
      <c r="P19" s="5">
        <v>0</v>
      </c>
      <c r="Q19" s="5">
        <v>1</v>
      </c>
      <c r="R19" s="5">
        <v>0</v>
      </c>
      <c r="S19" s="5">
        <v>1</v>
      </c>
      <c r="T19" s="9" t="s">
        <v>256</v>
      </c>
      <c r="U19" s="9">
        <f>MATCH(T19,sections,0)-1</f>
        <v>2</v>
      </c>
      <c r="V19">
        <f t="array" ref="V19">SUM(L19:S19*L$1:S$1)</f>
        <v>161</v>
      </c>
    </row>
    <row r="20" spans="1:22" ht="15.75" customHeight="1">
      <c r="A20" s="15" t="s">
        <v>118</v>
      </c>
      <c r="C20" t="s">
        <v>119</v>
      </c>
      <c r="D20">
        <v>0</v>
      </c>
      <c r="E20">
        <f>IF(ISERROR(FIND(" ",$C20,D20+1)),-1,FIND(" ",$C20,D20+1))</f>
        <v>5</v>
      </c>
      <c r="F20">
        <f>IF(ISERROR(FIND(" ",$C20,E20+1)),-1,FIND(" ",$C20,E20+1))</f>
        <v>-1</v>
      </c>
      <c r="G20">
        <f>IF(ISERROR(FIND(" ",$C20,F20+1)),-1,FIND(" ",$C20,F20+1))</f>
        <v>-1</v>
      </c>
      <c r="H20">
        <f>IF(ISERROR(FIND(" ",$C20,G20+1)),-1,FIND(" ",$C20,G20+1))</f>
        <v>-1</v>
      </c>
      <c r="I20" t="str">
        <f>RIGHT(C20,LEN(C20)-MAX(D20:H20))&amp;", "&amp;LEFT(C20,E20-1)</f>
        <v>Victor, Bret</v>
      </c>
      <c r="J20" s="2" t="s">
        <v>120</v>
      </c>
      <c r="K20" s="13" t="s">
        <v>287</v>
      </c>
      <c r="L20" s="5">
        <v>1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1</v>
      </c>
      <c r="S20" s="5">
        <v>0</v>
      </c>
      <c r="T20" s="9" t="s">
        <v>257</v>
      </c>
      <c r="U20" s="9">
        <f>MATCH(T20,sections,0)-1</f>
        <v>1</v>
      </c>
      <c r="V20">
        <f t="array" ref="V20">SUM(L20:S20*L$1:S$1)</f>
        <v>65</v>
      </c>
    </row>
    <row r="21" spans="1:22" ht="15.75" customHeight="1">
      <c r="A21" s="15" t="s">
        <v>107</v>
      </c>
      <c r="C21" t="s">
        <v>101</v>
      </c>
      <c r="D21">
        <v>0</v>
      </c>
      <c r="E21">
        <f>IF(ISERROR(FIND(" ",$C21,D21+1)),-1,FIND(" ",$C21,D21+1))</f>
        <v>5</v>
      </c>
      <c r="F21">
        <f>IF(ISERROR(FIND(" ",$C21,E21+1)),-1,FIND(" ",$C21,E21+1))</f>
        <v>-1</v>
      </c>
      <c r="G21">
        <f>IF(ISERROR(FIND(" ",$C21,F21+1)),-1,FIND(" ",$C21,F21+1))</f>
        <v>-1</v>
      </c>
      <c r="H21">
        <f>IF(ISERROR(FIND(" ",$C21,G21+1)),-1,FIND(" ",$C21,G21+1))</f>
        <v>-1</v>
      </c>
      <c r="I21" t="str">
        <f>RIGHT(C21,LEN(C21)-MAX(D21:H21))&amp;", "&amp;LEFT(C21,E21-1)</f>
        <v>Wroblewski, Luke</v>
      </c>
      <c r="J21" s="2" t="s">
        <v>108</v>
      </c>
      <c r="K21" s="13" t="str">
        <f>""</f>
        <v/>
      </c>
      <c r="L21" s="5">
        <v>1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1</v>
      </c>
      <c r="S21" s="5">
        <v>0</v>
      </c>
      <c r="T21" s="9" t="s">
        <v>257</v>
      </c>
      <c r="U21" s="9">
        <f>MATCH(T21,sections,0)-1</f>
        <v>1</v>
      </c>
      <c r="V21">
        <f t="array" ref="V21">SUM(L21:S21*L$1:S$1)</f>
        <v>65</v>
      </c>
    </row>
    <row r="22" spans="1:22" ht="15.75" customHeight="1">
      <c r="A22" s="15" t="s">
        <v>174</v>
      </c>
      <c r="B22" s="10" t="s">
        <v>260</v>
      </c>
      <c r="C22" t="s">
        <v>175</v>
      </c>
      <c r="D22">
        <v>0</v>
      </c>
      <c r="E22">
        <f>IF(ISERROR(FIND(" ",$C22,D22+1)),-1,FIND(" ",$C22,D22+1))</f>
        <v>4</v>
      </c>
      <c r="F22">
        <f>IF(ISERROR(FIND(" ",$C22,E22+1)),-1,FIND(" ",$C22,E22+1))</f>
        <v>-1</v>
      </c>
      <c r="G22">
        <f>IF(ISERROR(FIND(" ",$C22,F22+1)),-1,FIND(" ",$C22,F22+1))</f>
        <v>-1</v>
      </c>
      <c r="H22">
        <f>IF(ISERROR(FIND(" ",$C22,G22+1)),-1,FIND(" ",$C22,G22+1))</f>
        <v>-1</v>
      </c>
      <c r="I22" t="str">
        <f>RIGHT(C22,LEN(C22)-MAX(D22:H22))&amp;", "&amp;LEFT(C22,E22-1)</f>
        <v>Alexander, Ian</v>
      </c>
      <c r="J22" s="2" t="s">
        <v>176</v>
      </c>
      <c r="K22" s="13" t="str">
        <f>""</f>
        <v/>
      </c>
      <c r="L22" s="5">
        <v>0</v>
      </c>
      <c r="M22" s="5">
        <v>1</v>
      </c>
      <c r="N22" s="5">
        <v>0</v>
      </c>
      <c r="O22" s="5">
        <v>0</v>
      </c>
      <c r="P22" s="5">
        <v>0</v>
      </c>
      <c r="Q22" s="5">
        <v>1</v>
      </c>
      <c r="R22" s="5">
        <v>0</v>
      </c>
      <c r="S22" s="5">
        <v>0</v>
      </c>
      <c r="T22" s="9" t="s">
        <v>255</v>
      </c>
      <c r="U22" s="9">
        <f>MATCH(T22,sections,0)-1</f>
        <v>0</v>
      </c>
      <c r="V22">
        <f t="array" ref="V22">SUM(L22:S22*L$1:S$1)</f>
        <v>34</v>
      </c>
    </row>
    <row r="23" spans="1:22" ht="15.75" customHeight="1">
      <c r="A23" s="15" t="s">
        <v>166</v>
      </c>
      <c r="C23" t="s">
        <v>161</v>
      </c>
      <c r="D23">
        <v>0</v>
      </c>
      <c r="E23">
        <f>IF(ISERROR(FIND(" ",$C23,D23+1)),-1,FIND(" ",$C23,D23+1))</f>
        <v>9</v>
      </c>
      <c r="F23">
        <f>IF(ISERROR(FIND(" ",$C23,E23+1)),-1,FIND(" ",$C23,E23+1))</f>
        <v>-1</v>
      </c>
      <c r="G23">
        <f>IF(ISERROR(FIND(" ",$C23,F23+1)),-1,FIND(" ",$C23,F23+1))</f>
        <v>-1</v>
      </c>
      <c r="H23">
        <f>IF(ISERROR(FIND(" ",$C23,G23+1)),-1,FIND(" ",$C23,G23+1))</f>
        <v>-1</v>
      </c>
      <c r="I23" t="str">
        <f>RIGHT(C23,LEN(C23)-MAX(D23:H23))&amp;", "&amp;LEFT(C23,E23-1)</f>
        <v>Babcock, Jonathan</v>
      </c>
      <c r="J23" s="2" t="s">
        <v>167</v>
      </c>
      <c r="K23" s="13" t="str">
        <f>""</f>
        <v/>
      </c>
      <c r="L23" s="5">
        <v>0</v>
      </c>
      <c r="M23" s="5">
        <v>1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9" t="s">
        <v>255</v>
      </c>
      <c r="U23" s="9">
        <f>MATCH(T23,sections,0)-1</f>
        <v>0</v>
      </c>
      <c r="V23">
        <f t="array" ref="V23">SUM(L23:S23*L$1:S$1)</f>
        <v>2</v>
      </c>
    </row>
    <row r="24" spans="1:22" ht="15.75" customHeight="1">
      <c r="A24" s="15" t="s">
        <v>177</v>
      </c>
      <c r="C24" t="s">
        <v>161</v>
      </c>
      <c r="D24">
        <v>0</v>
      </c>
      <c r="E24">
        <f>IF(ISERROR(FIND(" ",$C24,D24+1)),-1,FIND(" ",$C24,D24+1))</f>
        <v>9</v>
      </c>
      <c r="F24">
        <f>IF(ISERROR(FIND(" ",$C24,E24+1)),-1,FIND(" ",$C24,E24+1))</f>
        <v>-1</v>
      </c>
      <c r="G24">
        <f>IF(ISERROR(FIND(" ",$C24,F24+1)),-1,FIND(" ",$C24,F24+1))</f>
        <v>-1</v>
      </c>
      <c r="H24">
        <f>IF(ISERROR(FIND(" ",$C24,G24+1)),-1,FIND(" ",$C24,G24+1))</f>
        <v>-1</v>
      </c>
      <c r="I24" t="str">
        <f>RIGHT(C24,LEN(C24)-MAX(D24:H24))&amp;", "&amp;LEFT(C24,E24-1)</f>
        <v>Babcock, Jonathan</v>
      </c>
      <c r="J24" s="2" t="s">
        <v>178</v>
      </c>
      <c r="K24" s="13" t="str">
        <f>""</f>
        <v/>
      </c>
      <c r="L24" s="5">
        <v>0</v>
      </c>
      <c r="M24" s="5">
        <v>1</v>
      </c>
      <c r="N24" s="5">
        <v>0</v>
      </c>
      <c r="O24" s="5">
        <v>0</v>
      </c>
      <c r="P24" s="5">
        <v>0</v>
      </c>
      <c r="Q24" s="5">
        <v>1</v>
      </c>
      <c r="R24" s="5">
        <v>0</v>
      </c>
      <c r="S24" s="5">
        <v>0</v>
      </c>
      <c r="T24" s="9" t="s">
        <v>255</v>
      </c>
      <c r="U24" s="9">
        <f>MATCH(T24,sections,0)-1</f>
        <v>0</v>
      </c>
      <c r="V24">
        <f t="array" ref="V24">SUM(L24:S24*L$1:S$1)</f>
        <v>34</v>
      </c>
    </row>
    <row r="25" spans="1:22" ht="15.75" customHeight="1">
      <c r="A25" s="15" t="s">
        <v>220</v>
      </c>
      <c r="B25" s="10" t="s">
        <v>216</v>
      </c>
      <c r="C25" t="s">
        <v>169</v>
      </c>
      <c r="D25">
        <v>0</v>
      </c>
      <c r="E25">
        <f>IF(ISERROR(FIND(" ",$C25,D25+1)),-1,FIND(" ",$C25,D25+1))</f>
        <v>4</v>
      </c>
      <c r="F25">
        <f>IF(ISERROR(FIND(" ",$C25,E25+1)),-1,FIND(" ",$C25,E25+1))</f>
        <v>-1</v>
      </c>
      <c r="G25">
        <f>IF(ISERROR(FIND(" ",$C25,F25+1)),-1,FIND(" ",$C25,F25+1))</f>
        <v>-1</v>
      </c>
      <c r="H25">
        <f>IF(ISERROR(FIND(" ",$C25,G25+1)),-1,FIND(" ",$C25,G25+1))</f>
        <v>-1</v>
      </c>
      <c r="I25" t="str">
        <f>RIGHT(C25,LEN(C25)-MAX(D25:H25))&amp;", "&amp;LEFT(C25,E25-1)</f>
        <v>Beatty, Joy</v>
      </c>
      <c r="J25" s="2" t="s">
        <v>170</v>
      </c>
      <c r="K25" s="13" t="str">
        <f>""</f>
        <v/>
      </c>
      <c r="L25" s="5">
        <v>0</v>
      </c>
      <c r="M25" s="5">
        <v>1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9" t="s">
        <v>255</v>
      </c>
      <c r="U25" s="9">
        <f>MATCH(T25,sections,0)-1</f>
        <v>0</v>
      </c>
      <c r="V25">
        <f t="array" ref="V25">SUM(L25:S25*L$1:S$1)</f>
        <v>2</v>
      </c>
    </row>
    <row r="26" spans="1:22" ht="15.75" customHeight="1">
      <c r="A26" s="15" t="s">
        <v>221</v>
      </c>
      <c r="B26" s="10" t="s">
        <v>216</v>
      </c>
      <c r="C26" t="s">
        <v>169</v>
      </c>
      <c r="D26">
        <v>0</v>
      </c>
      <c r="E26">
        <f>IF(ISERROR(FIND(" ",$C26,D26+1)),-1,FIND(" ",$C26,D26+1))</f>
        <v>4</v>
      </c>
      <c r="F26">
        <f>IF(ISERROR(FIND(" ",$C26,E26+1)),-1,FIND(" ",$C26,E26+1))</f>
        <v>-1</v>
      </c>
      <c r="G26">
        <f>IF(ISERROR(FIND(" ",$C26,F26+1)),-1,FIND(" ",$C26,F26+1))</f>
        <v>-1</v>
      </c>
      <c r="H26">
        <f>IF(ISERROR(FIND(" ",$C26,G26+1)),-1,FIND(" ",$C26,G26+1))</f>
        <v>-1</v>
      </c>
      <c r="I26" t="str">
        <f>RIGHT(C26,LEN(C26)-MAX(D26:H26))&amp;", "&amp;LEFT(C26,E26-1)</f>
        <v>Beatty, Joy</v>
      </c>
      <c r="J26" s="2" t="s">
        <v>170</v>
      </c>
      <c r="K26" s="13" t="str">
        <f>""</f>
        <v/>
      </c>
      <c r="L26" s="5">
        <v>0</v>
      </c>
      <c r="M26" s="5">
        <v>1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9" t="s">
        <v>255</v>
      </c>
      <c r="U26" s="9">
        <f>MATCH(T26,sections,0)-1</f>
        <v>0</v>
      </c>
      <c r="V26">
        <f t="array" ref="V26">SUM(L26:S26*L$1:S$1)</f>
        <v>2</v>
      </c>
    </row>
    <row r="27" spans="1:22" ht="15.75" customHeight="1">
      <c r="A27" s="15" t="s">
        <v>196</v>
      </c>
      <c r="C27" t="s">
        <v>195</v>
      </c>
      <c r="D27">
        <v>0</v>
      </c>
      <c r="E27">
        <f>IF(ISERROR(FIND(" ",$C27,D27+1)),-1,FIND(" ",$C27,D27+1))</f>
        <v>7</v>
      </c>
      <c r="F27">
        <f>IF(ISERROR(FIND(" ",$C27,E27+1)),-1,FIND(" ",$C27,E27+1))</f>
        <v>-1</v>
      </c>
      <c r="G27">
        <f>IF(ISERROR(FIND(" ",$C27,F27+1)),-1,FIND(" ",$C27,F27+1))</f>
        <v>-1</v>
      </c>
      <c r="H27">
        <f>IF(ISERROR(FIND(" ",$C27,G27+1)),-1,FIND(" ",$C27,G27+1))</f>
        <v>-1</v>
      </c>
      <c r="I27" t="str">
        <f>RIGHT(C27,LEN(C27)-MAX(D27:H27))&amp;", "&amp;LEFT(C27,E27-1)</f>
        <v>Bly, Robert</v>
      </c>
      <c r="J27" s="2" t="s">
        <v>197</v>
      </c>
      <c r="K27" s="13" t="str">
        <f>""</f>
        <v/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1</v>
      </c>
      <c r="R27" s="5">
        <v>0</v>
      </c>
      <c r="S27" s="5">
        <v>1</v>
      </c>
      <c r="T27" s="9" t="s">
        <v>256</v>
      </c>
      <c r="U27" s="9">
        <f>MATCH(T27,sections,0)-1</f>
        <v>2</v>
      </c>
      <c r="V27">
        <f t="array" ref="V27">SUM(L27:S27*L$1:S$1)</f>
        <v>160</v>
      </c>
    </row>
    <row r="28" spans="1:22" ht="15.75" customHeight="1">
      <c r="A28" s="15" t="s">
        <v>218</v>
      </c>
      <c r="C28" t="s">
        <v>94</v>
      </c>
      <c r="D28">
        <v>0</v>
      </c>
      <c r="E28">
        <f>IF(ISERROR(FIND(" ",$C28,D28+1)),-1,FIND(" ",$C28,D28+1))</f>
        <v>8</v>
      </c>
      <c r="F28">
        <f>IF(ISERROR(FIND(" ",$C28,E28+1)),-1,FIND(" ",$C28,E28+1))</f>
        <v>-1</v>
      </c>
      <c r="G28">
        <f>IF(ISERROR(FIND(" ",$C28,F28+1)),-1,FIND(" ",$C28,F28+1))</f>
        <v>-1</v>
      </c>
      <c r="H28">
        <f>IF(ISERROR(FIND(" ",$C28,G28+1)),-1,FIND(" ",$C28,G28+1))</f>
        <v>-1</v>
      </c>
      <c r="I28" t="str">
        <f>RIGHT(C28,LEN(C28)-MAX(D28:H28))&amp;", "&amp;LEFT(C28,E28-1)</f>
        <v>Caldwell, Charles</v>
      </c>
      <c r="J28" s="2" t="s">
        <v>0</v>
      </c>
      <c r="K28" s="13" t="str">
        <f>""</f>
        <v/>
      </c>
      <c r="L28" s="5">
        <v>0</v>
      </c>
      <c r="M28" s="5">
        <v>1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9" t="s">
        <v>255</v>
      </c>
      <c r="U28" s="9">
        <f>MATCH(T28,sections,0)-1</f>
        <v>0</v>
      </c>
      <c r="V28">
        <f t="array" ref="V28">SUM(L28:S28*L$1:S$1)</f>
        <v>2</v>
      </c>
    </row>
    <row r="29" spans="1:22" ht="15.75" customHeight="1">
      <c r="A29" s="15" t="s">
        <v>134</v>
      </c>
      <c r="C29" t="s">
        <v>143</v>
      </c>
      <c r="D29">
        <v>0</v>
      </c>
      <c r="E29">
        <f>IF(ISERROR(FIND(" ",$C29,D29+1)),-1,FIND(" ",$C29,D29+1))</f>
        <v>9</v>
      </c>
      <c r="F29">
        <f>IF(ISERROR(FIND(" ",$C29,E29+1)),-1,FIND(" ",$C29,E29+1))</f>
        <v>14</v>
      </c>
      <c r="G29">
        <f>IF(ISERROR(FIND(" ",$C29,F29+1)),-1,FIND(" ",$C29,F29+1))</f>
        <v>-1</v>
      </c>
      <c r="H29">
        <f>IF(ISERROR(FIND(" ",$C29,G29+1)),-1,FIND(" ",$C29,G29+1))</f>
        <v>-1</v>
      </c>
      <c r="I29" s="3" t="s">
        <v>143</v>
      </c>
      <c r="J29" s="2" t="s">
        <v>135</v>
      </c>
      <c r="K29" s="13" t="str">
        <f>""</f>
        <v/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1</v>
      </c>
      <c r="S29" s="5">
        <v>0</v>
      </c>
      <c r="T29" s="9" t="s">
        <v>257</v>
      </c>
      <c r="U29" s="9">
        <f>MATCH(T29,sections,0)-1</f>
        <v>1</v>
      </c>
      <c r="V29">
        <f t="array" ref="V29">SUM(L29:S29*L$1:S$1)</f>
        <v>64</v>
      </c>
    </row>
    <row r="30" spans="1:22" ht="15.75" customHeight="1">
      <c r="A30" s="15" t="s">
        <v>294</v>
      </c>
      <c r="B30" s="11" t="s">
        <v>215</v>
      </c>
      <c r="C30" t="s">
        <v>32</v>
      </c>
      <c r="D30">
        <v>0</v>
      </c>
      <c r="E30">
        <f>IF(ISERROR(FIND(" ",$C30,D30+1)),-1,FIND(" ",$C30,D30+1))</f>
        <v>9</v>
      </c>
      <c r="F30">
        <f>IF(ISERROR(FIND(" ",$C30,E30+1)),-1,FIND(" ",$C30,E30+1))</f>
        <v>-1</v>
      </c>
      <c r="G30">
        <f>IF(ISERROR(FIND(" ",$C30,F30+1)),-1,FIND(" ",$C30,F30+1))</f>
        <v>-1</v>
      </c>
      <c r="H30">
        <f>IF(ISERROR(FIND(" ",$C30,G30+1)),-1,FIND(" ",$C30,G30+1))</f>
        <v>-1</v>
      </c>
      <c r="I30" t="str">
        <f>RIGHT(C30,LEN(C30)-MAX(D30:H30))&amp;", "&amp;LEFT(C30,E30-1)</f>
        <v>Costanza, Giuseppe</v>
      </c>
      <c r="J30" s="2" t="s">
        <v>33</v>
      </c>
      <c r="K30" s="13" t="str">
        <f>""</f>
        <v/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1</v>
      </c>
      <c r="S30" s="5">
        <v>0</v>
      </c>
      <c r="T30" s="9" t="s">
        <v>257</v>
      </c>
      <c r="U30" s="9">
        <f>MATCH(T30,sections,0)-1</f>
        <v>1</v>
      </c>
      <c r="V30">
        <f t="array" ref="V30">SUM(L30:S30*L$1:S$1)</f>
        <v>64</v>
      </c>
    </row>
    <row r="31" spans="1:22" ht="15.75" customHeight="1">
      <c r="A31" s="15" t="s">
        <v>180</v>
      </c>
      <c r="B31" s="10" t="s">
        <v>262</v>
      </c>
      <c r="C31" t="s">
        <v>181</v>
      </c>
      <c r="D31">
        <v>0</v>
      </c>
      <c r="E31">
        <f>IF(ISERROR(FIND(" ",$C31,D31+1)),-1,FIND(" ",$C31,D31+1))</f>
        <v>8</v>
      </c>
      <c r="F31">
        <f>IF(ISERROR(FIND(" ",$C31,E31+1)),-1,FIND(" ",$C31,E31+1))</f>
        <v>18</v>
      </c>
      <c r="G31">
        <f>IF(ISERROR(FIND(" ",$C31,F31+1)),-1,FIND(" ",$C31,F31+1))</f>
        <v>-1</v>
      </c>
      <c r="H31">
        <f>IF(ISERROR(FIND(" ",$C31,G31+1)),-1,FIND(" ",$C31,G31+1))</f>
        <v>-1</v>
      </c>
      <c r="I31" s="3" t="s">
        <v>181</v>
      </c>
      <c r="J31" s="2" t="s">
        <v>179</v>
      </c>
      <c r="K31" s="13" t="str">
        <f>""</f>
        <v/>
      </c>
      <c r="L31" s="5">
        <v>0</v>
      </c>
      <c r="M31" s="5">
        <v>0</v>
      </c>
      <c r="N31" s="5">
        <v>0</v>
      </c>
      <c r="O31" s="5">
        <v>0</v>
      </c>
      <c r="P31" s="5">
        <v>1</v>
      </c>
      <c r="Q31" s="5">
        <v>0</v>
      </c>
      <c r="R31" s="5">
        <v>0</v>
      </c>
      <c r="S31" s="5">
        <v>0</v>
      </c>
      <c r="T31" s="9" t="s">
        <v>257</v>
      </c>
      <c r="U31" s="9">
        <f>MATCH(T31,sections,0)-1</f>
        <v>1</v>
      </c>
      <c r="V31">
        <f t="array" ref="V31">SUM(L31:S31*L$1:S$1)</f>
        <v>16</v>
      </c>
    </row>
    <row r="32" spans="1:22" ht="15.75" customHeight="1">
      <c r="A32" s="15" t="s">
        <v>222</v>
      </c>
      <c r="B32" s="10" t="s">
        <v>261</v>
      </c>
      <c r="C32" t="s">
        <v>125</v>
      </c>
      <c r="D32">
        <v>0</v>
      </c>
      <c r="E32">
        <f>IF(ISERROR(FIND(" ",$C32,D32+1)),-1,FIND(" ",$C32,D32+1))</f>
        <v>5</v>
      </c>
      <c r="F32">
        <f>IF(ISERROR(FIND(" ",$C32,E32+1)),-1,FIND(" ",$C32,E32+1))</f>
        <v>-1</v>
      </c>
      <c r="G32">
        <f>IF(ISERROR(FIND(" ",$C32,F32+1)),-1,FIND(" ",$C32,F32+1))</f>
        <v>-1</v>
      </c>
      <c r="H32">
        <f>IF(ISERROR(FIND(" ",$C32,G32+1)),-1,FIND(" ",$C32,G32+1))</f>
        <v>-1</v>
      </c>
      <c r="I32" t="str">
        <f>RIGHT(C32,LEN(C32)-MAX(D32:H32))&amp;", "&amp;LEFT(C32,E32-1)</f>
        <v>Han, Jeff</v>
      </c>
      <c r="J32" s="2" t="s">
        <v>124</v>
      </c>
      <c r="K32" s="13" t="str">
        <f>""</f>
        <v/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1</v>
      </c>
      <c r="S32" s="5">
        <v>0</v>
      </c>
      <c r="T32" s="9" t="s">
        <v>257</v>
      </c>
      <c r="U32" s="9">
        <f>MATCH(T32,sections,0)-1</f>
        <v>1</v>
      </c>
      <c r="V32">
        <f t="array" ref="V32">SUM(L32:S32*L$1:S$1)</f>
        <v>64</v>
      </c>
    </row>
    <row r="33" spans="1:22" ht="15.75" customHeight="1">
      <c r="A33" s="15" t="s">
        <v>110</v>
      </c>
      <c r="C33" t="s">
        <v>109</v>
      </c>
      <c r="D33">
        <v>0</v>
      </c>
      <c r="E33">
        <f>IF(ISERROR(FIND(" ",$C33,D33+1)),-1,FIND(" ",$C33,D33+1))</f>
        <v>6</v>
      </c>
      <c r="F33">
        <f>IF(ISERROR(FIND(" ",$C33,E33+1)),-1,FIND(" ",$C33,E33+1))</f>
        <v>-1</v>
      </c>
      <c r="G33">
        <f>IF(ISERROR(FIND(" ",$C33,F33+1)),-1,FIND(" ",$C33,F33+1))</f>
        <v>-1</v>
      </c>
      <c r="H33">
        <f>IF(ISERROR(FIND(" ",$C33,G33+1)),-1,FIND(" ",$C33,G33+1))</f>
        <v>-1</v>
      </c>
      <c r="I33" t="str">
        <f>RIGHT(C33,LEN(C33)-MAX(D33:H33))&amp;", "&amp;LEFT(C33,E33-1)</f>
        <v>Hanington, Bruce</v>
      </c>
      <c r="J33" s="2" t="s">
        <v>111</v>
      </c>
      <c r="K33" s="13" t="str">
        <f>""</f>
        <v/>
      </c>
      <c r="L33" s="5">
        <v>0</v>
      </c>
      <c r="M33" s="5">
        <v>1</v>
      </c>
      <c r="N33" s="5">
        <v>0</v>
      </c>
      <c r="O33" s="5">
        <v>0</v>
      </c>
      <c r="P33" s="5">
        <v>1</v>
      </c>
      <c r="Q33" s="5">
        <v>0</v>
      </c>
      <c r="R33" s="5">
        <v>1</v>
      </c>
      <c r="S33" s="5">
        <v>0</v>
      </c>
      <c r="T33" s="9" t="s">
        <v>257</v>
      </c>
      <c r="U33" s="9">
        <f>MATCH(T33,sections,0)-1</f>
        <v>1</v>
      </c>
      <c r="V33">
        <f t="array" ref="V33">SUM(L33:S33*L$1:S$1)</f>
        <v>82</v>
      </c>
    </row>
    <row r="34" spans="1:22" ht="15.75" customHeight="1">
      <c r="A34" s="15" t="s">
        <v>128</v>
      </c>
      <c r="C34" t="s">
        <v>129</v>
      </c>
      <c r="D34">
        <v>0</v>
      </c>
      <c r="E34">
        <f>IF(ISERROR(FIND(" ",$C34,D34+1)),-1,FIND(" ",$C34,D34+1))</f>
        <v>7</v>
      </c>
      <c r="F34">
        <f>IF(ISERROR(FIND(" ",$C34,E34+1)),-1,FIND(" ",$C34,E34+1))</f>
        <v>-1</v>
      </c>
      <c r="G34">
        <f>IF(ISERROR(FIND(" ",$C34,F34+1)),-1,FIND(" ",$C34,F34+1))</f>
        <v>-1</v>
      </c>
      <c r="H34">
        <f>IF(ISERROR(FIND(" ",$C34,G34+1)),-1,FIND(" ",$C34,G34+1))</f>
        <v>-1</v>
      </c>
      <c r="I34" t="str">
        <f>RIGHT(C34,LEN(C34)-MAX(D34:H34))&amp;", "&amp;LEFT(C34,E34-1)</f>
        <v>Harris, Jensen</v>
      </c>
      <c r="J34" s="2" t="s">
        <v>130</v>
      </c>
      <c r="K34" s="13" t="str">
        <f>""</f>
        <v/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1</v>
      </c>
      <c r="S34" s="5">
        <v>0</v>
      </c>
      <c r="T34" s="9" t="s">
        <v>257</v>
      </c>
      <c r="U34" s="9">
        <f>MATCH(T34,sections,0)-1</f>
        <v>1</v>
      </c>
      <c r="V34">
        <f t="array" ref="V34">SUM(L34:S34*L$1:S$1)</f>
        <v>64</v>
      </c>
    </row>
    <row r="35" spans="1:22" ht="15.75" customHeight="1">
      <c r="A35" s="15" t="s">
        <v>127</v>
      </c>
      <c r="C35" t="s">
        <v>136</v>
      </c>
      <c r="D35">
        <v>0</v>
      </c>
      <c r="E35">
        <f>IF(ISERROR(FIND(" ",$C35,D35+1)),-1,FIND(" ",$C35,D35+1))</f>
        <v>6</v>
      </c>
      <c r="F35">
        <f>IF(ISERROR(FIND(" ",$C35,E35+1)),-1,FIND(" ",$C35,E35+1))</f>
        <v>15</v>
      </c>
      <c r="G35">
        <f>IF(ISERROR(FIND(" ",$C35,F35+1)),-1,FIND(" ",$C35,F35+1))</f>
        <v>18</v>
      </c>
      <c r="H35">
        <f>IF(ISERROR(FIND(" ",$C35,G35+1)),-1,FIND(" ",$C35,G35+1))</f>
        <v>-1</v>
      </c>
      <c r="I35" s="3" t="s">
        <v>139</v>
      </c>
      <c r="J35" s="2" t="s">
        <v>126</v>
      </c>
      <c r="K35" s="13" t="str">
        <f>""</f>
        <v/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1</v>
      </c>
      <c r="S35" s="5">
        <v>0</v>
      </c>
      <c r="T35" s="9" t="s">
        <v>257</v>
      </c>
      <c r="U35" s="9">
        <f>MATCH(T35,sections,0)-1</f>
        <v>1</v>
      </c>
      <c r="V35">
        <f t="array" ref="V35">SUM(L35:S35*L$1:S$1)</f>
        <v>64</v>
      </c>
    </row>
    <row r="36" spans="1:22" ht="15.75" customHeight="1">
      <c r="A36" s="15" t="s">
        <v>223</v>
      </c>
      <c r="B36" s="10" t="s">
        <v>215</v>
      </c>
      <c r="C36" t="s">
        <v>138</v>
      </c>
      <c r="D36">
        <v>0</v>
      </c>
      <c r="E36">
        <f>IF(ISERROR(FIND(" ",$C36,D36+1)),-1,FIND(" ",$C36,D36+1))</f>
        <v>6</v>
      </c>
      <c r="F36">
        <f>IF(ISERROR(FIND(" ",$C36,E36+1)),-1,FIND(" ",$C36,E36+1))</f>
        <v>15</v>
      </c>
      <c r="G36">
        <f>IF(ISERROR(FIND(" ",$C36,F36+1)),-1,FIND(" ",$C36,F36+1))</f>
        <v>18</v>
      </c>
      <c r="H36">
        <f>IF(ISERROR(FIND(" ",$C36,G36+1)),-1,FIND(" ",$C36,G36+1))</f>
        <v>-1</v>
      </c>
      <c r="I36" s="3" t="s">
        <v>140</v>
      </c>
      <c r="J36" s="2" t="s">
        <v>137</v>
      </c>
      <c r="K36" s="13" t="str">
        <f>""</f>
        <v/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1</v>
      </c>
      <c r="S36" s="5">
        <v>0</v>
      </c>
      <c r="T36" s="9" t="s">
        <v>257</v>
      </c>
      <c r="U36" s="9">
        <f>MATCH(T36,sections,0)-1</f>
        <v>1</v>
      </c>
      <c r="V36">
        <f t="array" ref="V36">SUM(L36:S36*L$1:S$1)</f>
        <v>64</v>
      </c>
    </row>
    <row r="37" spans="1:22" ht="15.75" customHeight="1">
      <c r="A37" s="15" t="s">
        <v>149</v>
      </c>
      <c r="C37" t="s">
        <v>150</v>
      </c>
      <c r="D37">
        <v>0</v>
      </c>
      <c r="E37">
        <f>IF(ISERROR(FIND(" ",$C37,D37+1)),-1,FIND(" ",$C37,D37+1))</f>
        <v>3</v>
      </c>
      <c r="F37">
        <f>IF(ISERROR(FIND(" ",$C37,E37+1)),-1,FIND(" ",$C37,E37+1))</f>
        <v>14</v>
      </c>
      <c r="G37">
        <f>IF(ISERROR(FIND(" ",$C37,F37+1)),-1,FIND(" ",$C37,F37+1))</f>
        <v>17</v>
      </c>
      <c r="H37">
        <f>IF(ISERROR(FIND(" ",$C37,G37+1)),-1,FIND(" ",$C37,G37+1))</f>
        <v>-1</v>
      </c>
      <c r="I37" t="s">
        <v>151</v>
      </c>
      <c r="J37" s="2" t="s">
        <v>152</v>
      </c>
      <c r="K37" s="13" t="str">
        <f>""</f>
        <v/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1</v>
      </c>
      <c r="S37" s="5">
        <v>0</v>
      </c>
      <c r="T37" s="9" t="s">
        <v>257</v>
      </c>
      <c r="U37" s="9">
        <f>MATCH(T37,sections,0)-1</f>
        <v>1</v>
      </c>
      <c r="V37">
        <f t="array" ref="V37">SUM(L37:S37*L$1:S$1)</f>
        <v>64</v>
      </c>
    </row>
    <row r="38" spans="1:22" ht="15.75" customHeight="1">
      <c r="A38" s="15" t="s">
        <v>86</v>
      </c>
      <c r="C38" t="s">
        <v>87</v>
      </c>
      <c r="D38">
        <v>0</v>
      </c>
      <c r="E38">
        <f>IF(ISERROR(FIND(" ",$C38,D38+1)),-1,FIND(" ",$C38,D38+1))</f>
        <v>7</v>
      </c>
      <c r="F38">
        <f>IF(ISERROR(FIND(" ",$C38,E38+1)),-1,FIND(" ",$C38,E38+1))</f>
        <v>15</v>
      </c>
      <c r="G38">
        <f>IF(ISERROR(FIND(" ",$C38,F38+1)),-1,FIND(" ",$C38,F38+1))</f>
        <v>-1</v>
      </c>
      <c r="H38">
        <f>IF(ISERROR(FIND(" ",$C38,G38+1)),-1,FIND(" ",$C38,G38+1))</f>
        <v>-1</v>
      </c>
      <c r="I38" t="str">
        <f>RIGHT(C38,LEN(C38)-MAX(D38:H38))&amp;", "&amp;LEFT(C38,E38-1)</f>
        <v>Herasimchuk, Andrei</v>
      </c>
      <c r="J38" s="2" t="s">
        <v>89</v>
      </c>
      <c r="K38" s="13" t="str">
        <f>""</f>
        <v/>
      </c>
      <c r="L38" s="5">
        <v>0</v>
      </c>
      <c r="M38" s="5">
        <v>0</v>
      </c>
      <c r="N38" s="5">
        <v>0</v>
      </c>
      <c r="O38" s="5">
        <v>1</v>
      </c>
      <c r="P38" s="5">
        <v>1</v>
      </c>
      <c r="Q38" s="5">
        <v>0</v>
      </c>
      <c r="R38" s="5">
        <v>0</v>
      </c>
      <c r="S38" s="5">
        <v>0</v>
      </c>
      <c r="T38" s="9" t="s">
        <v>257</v>
      </c>
      <c r="U38" s="9">
        <f>MATCH(T38,sections,0)-1</f>
        <v>1</v>
      </c>
      <c r="V38">
        <f t="array" ref="V38">SUM(L38:S38*L$1:S$1)</f>
        <v>24</v>
      </c>
    </row>
    <row r="39" spans="1:22" ht="15.75" customHeight="1">
      <c r="A39" s="15" t="s">
        <v>224</v>
      </c>
      <c r="B39" s="10" t="s">
        <v>261</v>
      </c>
      <c r="C39" t="s">
        <v>154</v>
      </c>
      <c r="D39">
        <v>0</v>
      </c>
      <c r="E39">
        <f>IF(ISERROR(FIND(" ",$C39,D39+1)),-1,FIND(" ",$C39,D39+1))</f>
        <v>9</v>
      </c>
      <c r="F39">
        <f>IF(ISERROR(FIND(" ",$C39,E39+1)),-1,FIND(" ",$C39,E39+1))</f>
        <v>-1</v>
      </c>
      <c r="G39">
        <f>IF(ISERROR(FIND(" ",$C39,F39+1)),-1,FIND(" ",$C39,F39+1))</f>
        <v>-1</v>
      </c>
      <c r="H39">
        <f>IF(ISERROR(FIND(" ",$C39,G39+1)),-1,FIND(" ",$C39,G39+1))</f>
        <v>-1</v>
      </c>
      <c r="I39" t="str">
        <f>RIGHT(C39,LEN(C39)-MAX(D39:H39))&amp;", "&amp;LEFT(C39,E39-1)</f>
        <v>Hoekstra, Matthijs</v>
      </c>
      <c r="J39" s="2" t="s">
        <v>153</v>
      </c>
      <c r="K39" s="13" t="str">
        <f>""</f>
        <v/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1</v>
      </c>
      <c r="S39" s="5">
        <v>0</v>
      </c>
      <c r="T39" s="9" t="s">
        <v>257</v>
      </c>
      <c r="U39" s="9">
        <f>MATCH(T39,sections,0)-1</f>
        <v>1</v>
      </c>
      <c r="V39">
        <f t="array" ref="V39">SUM(L39:S39*L$1:S$1)</f>
        <v>64</v>
      </c>
    </row>
    <row r="40" spans="1:22" ht="15.75" customHeight="1">
      <c r="A40" s="15" t="s">
        <v>225</v>
      </c>
      <c r="B40" s="10" t="s">
        <v>300</v>
      </c>
      <c r="C40" t="s">
        <v>93</v>
      </c>
      <c r="D40">
        <v>0</v>
      </c>
      <c r="E40">
        <f>IF(ISERROR(FIND(" ",$C40,D40+1)),-1,FIND(" ",$C40,D40+1))</f>
        <v>5</v>
      </c>
      <c r="F40">
        <f>IF(ISERROR(FIND(" ",$C40,E40+1)),-1,FIND(" ",$C40,E40+1))</f>
        <v>-1</v>
      </c>
      <c r="G40">
        <f>IF(ISERROR(FIND(" ",$C40,F40+1)),-1,FIND(" ",$C40,F40+1))</f>
        <v>-1</v>
      </c>
      <c r="H40">
        <f>IF(ISERROR(FIND(" ",$C40,G40+1)),-1,FIND(" ",$C40,G40+1))</f>
        <v>-1</v>
      </c>
      <c r="I40" t="str">
        <f>RIGHT(C40,LEN(C40)-MAX(D40:H40))&amp;", "&amp;LEFT(C40,E40-1)</f>
        <v>Hustwit, Gary</v>
      </c>
      <c r="J40" s="2" t="s">
        <v>90</v>
      </c>
      <c r="K40" s="13" t="str">
        <f>""</f>
        <v/>
      </c>
      <c r="L40" s="5">
        <v>0</v>
      </c>
      <c r="M40" s="5">
        <v>0</v>
      </c>
      <c r="N40" s="5">
        <v>0</v>
      </c>
      <c r="O40" s="5">
        <v>1</v>
      </c>
      <c r="P40" s="5">
        <v>1</v>
      </c>
      <c r="Q40" s="5">
        <v>0</v>
      </c>
      <c r="R40" s="5">
        <v>0</v>
      </c>
      <c r="S40" s="5">
        <v>0</v>
      </c>
      <c r="T40" s="9" t="s">
        <v>257</v>
      </c>
      <c r="U40" s="9">
        <f>MATCH(T40,sections,0)-1</f>
        <v>1</v>
      </c>
      <c r="V40">
        <f t="array" ref="V40">SUM(L40:S40*L$1:S$1)</f>
        <v>24</v>
      </c>
    </row>
    <row r="41" spans="1:22" ht="15.75" customHeight="1">
      <c r="A41" s="15" t="s">
        <v>11</v>
      </c>
      <c r="C41" t="s">
        <v>18</v>
      </c>
      <c r="D41">
        <v>0</v>
      </c>
      <c r="E41">
        <f>IF(ISERROR(FIND(" ",$C41,D41+1)),-1,FIND(" ",$C41,D41+1))</f>
        <v>9</v>
      </c>
      <c r="F41">
        <f>IF(ISERROR(FIND(" ",$C41,E41+1)),-1,FIND(" ",$C41,E41+1))</f>
        <v>-1</v>
      </c>
      <c r="G41">
        <f>IF(ISERROR(FIND(" ",$C41,F41+1)),-1,FIND(" ",$C41,F41+1))</f>
        <v>-1</v>
      </c>
      <c r="H41">
        <f>IF(ISERROR(FIND(" ",$C41,G41+1)),-1,FIND(" ",$C41,G41+1))</f>
        <v>-1</v>
      </c>
      <c r="I41" t="str">
        <f>RIGHT(C41,LEN(C41)-MAX(D41:H41))&amp;", "&amp;LEFT(C41,E41-1)</f>
        <v>Jarrett, Caroline</v>
      </c>
      <c r="J41" s="2" t="s">
        <v>10</v>
      </c>
      <c r="K41" s="13" t="str">
        <f>""</f>
        <v/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1</v>
      </c>
      <c r="S41" s="5">
        <v>0</v>
      </c>
      <c r="T41" s="9" t="s">
        <v>257</v>
      </c>
      <c r="U41" s="9">
        <f>MATCH(T41,sections,0)-1</f>
        <v>1</v>
      </c>
      <c r="V41">
        <f t="array" ref="V41">SUM(L41:S41*L$1:S$1)</f>
        <v>64</v>
      </c>
    </row>
    <row r="42" spans="1:22" ht="15.75" customHeight="1">
      <c r="A42" s="15" t="s">
        <v>226</v>
      </c>
      <c r="B42" s="10" t="s">
        <v>263</v>
      </c>
      <c r="C42" t="s">
        <v>272</v>
      </c>
      <c r="D42">
        <v>0</v>
      </c>
      <c r="E42">
        <f>IF(ISERROR(FIND(" ",$C42,D42+1)),-1,FIND(" ",$C42,D42+1))</f>
        <v>4</v>
      </c>
      <c r="F42">
        <f>IF(ISERROR(FIND(" ",$C42,E42+1)),-1,FIND(" ",$C42,E42+1))</f>
        <v>12</v>
      </c>
      <c r="G42">
        <f>IF(ISERROR(FIND(" ",$C42,F42+1)),-1,FIND(" ",$C42,F42+1))</f>
        <v>14</v>
      </c>
      <c r="H42">
        <f>IF(ISERROR(FIND(" ",$C42,G42+1)),-1,FIND(" ",$C42,G42+1))</f>
        <v>23</v>
      </c>
      <c r="I42" s="3" t="s">
        <v>142</v>
      </c>
      <c r="J42" s="2" t="s">
        <v>20</v>
      </c>
      <c r="K42" s="13" t="str">
        <f>""</f>
        <v/>
      </c>
      <c r="L42" s="5">
        <v>0</v>
      </c>
      <c r="M42" s="5">
        <v>0</v>
      </c>
      <c r="N42" s="5">
        <v>0</v>
      </c>
      <c r="O42" s="5">
        <v>0</v>
      </c>
      <c r="P42" s="5">
        <v>1</v>
      </c>
      <c r="Q42" s="5">
        <v>1</v>
      </c>
      <c r="R42" s="5">
        <v>0</v>
      </c>
      <c r="S42" s="5">
        <v>1</v>
      </c>
      <c r="T42" s="9" t="s">
        <v>256</v>
      </c>
      <c r="U42" s="9">
        <f>MATCH(T42,sections,0)-1</f>
        <v>2</v>
      </c>
      <c r="V42">
        <f t="array" ref="V42">SUM(L42:S42*L$1:S$1)</f>
        <v>176</v>
      </c>
    </row>
    <row r="43" spans="1:22" ht="15.75" customHeight="1">
      <c r="A43" s="15" t="s">
        <v>227</v>
      </c>
      <c r="B43" s="10" t="s">
        <v>263</v>
      </c>
      <c r="C43" t="s">
        <v>273</v>
      </c>
      <c r="D43">
        <v>0</v>
      </c>
      <c r="E43">
        <f>IF(ISERROR(FIND(" ",$C43,D43+1)),-1,FIND(" ",$C43,D43+1))</f>
        <v>4</v>
      </c>
      <c r="F43">
        <f>IF(ISERROR(FIND(" ",$C43,E43+1)),-1,FIND(" ",$C43,E43+1))</f>
        <v>12</v>
      </c>
      <c r="G43">
        <f>IF(ISERROR(FIND(" ",$C43,F43+1)),-1,FIND(" ",$C43,F43+1))</f>
        <v>14</v>
      </c>
      <c r="H43">
        <f>IF(ISERROR(FIND(" ",$C43,G43+1)),-1,FIND(" ",$C43,G43+1))</f>
        <v>22</v>
      </c>
      <c r="I43" s="3" t="s">
        <v>142</v>
      </c>
      <c r="J43" s="2" t="s">
        <v>9</v>
      </c>
      <c r="K43" s="13" t="str">
        <f>""</f>
        <v/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1</v>
      </c>
      <c r="R43" s="5">
        <v>0</v>
      </c>
      <c r="S43" s="5">
        <v>1</v>
      </c>
      <c r="T43" s="9" t="s">
        <v>256</v>
      </c>
      <c r="U43" s="9">
        <f>MATCH(T43,sections,0)-1</f>
        <v>2</v>
      </c>
      <c r="V43">
        <f t="array" ref="V43">SUM(L43:S43*L$1:S$1)</f>
        <v>160</v>
      </c>
    </row>
    <row r="44" spans="1:22" ht="15.75" customHeight="1">
      <c r="A44" s="15" t="s">
        <v>37</v>
      </c>
      <c r="C44" t="s">
        <v>38</v>
      </c>
      <c r="D44">
        <v>0</v>
      </c>
      <c r="E44">
        <f>IF(ISERROR(FIND(" ",$C44,D44+1)),-1,FIND(" ",$C44,D44+1))</f>
        <v>7</v>
      </c>
      <c r="F44">
        <f>IF(ISERROR(FIND(" ",$C44,E44+1)),-1,FIND(" ",$C44,E44+1))</f>
        <v>-1</v>
      </c>
      <c r="G44">
        <f>IF(ISERROR(FIND(" ",$C44,F44+1)),-1,FIND(" ",$C44,F44+1))</f>
        <v>-1</v>
      </c>
      <c r="H44">
        <f>IF(ISERROR(FIND(" ",$C44,G44+1)),-1,FIND(" ",$C44,G44+1))</f>
        <v>-1</v>
      </c>
      <c r="I44" s="3" t="s">
        <v>142</v>
      </c>
      <c r="J44" s="2" t="s">
        <v>39</v>
      </c>
      <c r="K44" s="13" t="str">
        <f>""</f>
        <v/>
      </c>
      <c r="L44" s="5">
        <v>0</v>
      </c>
      <c r="M44" s="5">
        <v>0</v>
      </c>
      <c r="N44" s="5">
        <v>0</v>
      </c>
      <c r="O44" s="5">
        <v>0</v>
      </c>
      <c r="P44" s="5">
        <v>1</v>
      </c>
      <c r="Q44" s="5">
        <v>0</v>
      </c>
      <c r="R44" s="5">
        <v>0</v>
      </c>
      <c r="S44" s="5">
        <v>0</v>
      </c>
      <c r="T44" s="9" t="s">
        <v>257</v>
      </c>
      <c r="U44" s="9">
        <f>MATCH(T44,sections,0)-1</f>
        <v>1</v>
      </c>
      <c r="V44">
        <f t="array" ref="V44">SUM(L44:S44*L$1:S$1)</f>
        <v>16</v>
      </c>
    </row>
    <row r="45" spans="1:22" ht="15.75" customHeight="1">
      <c r="A45" s="15" t="s">
        <v>229</v>
      </c>
      <c r="B45" s="10" t="s">
        <v>263</v>
      </c>
      <c r="C45" t="s">
        <v>275</v>
      </c>
      <c r="D45">
        <v>0</v>
      </c>
      <c r="E45">
        <f>IF(ISERROR(FIND(" ",$C45,D45+1)),-1,FIND(" ",$C45,D45+1))</f>
        <v>4</v>
      </c>
      <c r="F45">
        <f>IF(ISERROR(FIND(" ",$C45,E45+1)),-1,FIND(" ",$C45,E45+1))</f>
        <v>12</v>
      </c>
      <c r="G45">
        <f>IF(ISERROR(FIND(" ",$C45,F45+1)),-1,FIND(" ",$C45,F45+1))</f>
        <v>14</v>
      </c>
      <c r="H45">
        <f>IF(ISERROR(FIND(" ",$C45,G45+1)),-1,FIND(" ",$C45,G45+1))</f>
        <v>19</v>
      </c>
      <c r="I45" s="3" t="s">
        <v>142</v>
      </c>
      <c r="J45" s="2" t="s">
        <v>8</v>
      </c>
      <c r="K45" s="13" t="str">
        <f>""</f>
        <v/>
      </c>
      <c r="L45" s="5">
        <v>0</v>
      </c>
      <c r="M45" s="5">
        <v>0</v>
      </c>
      <c r="N45" s="5">
        <v>0</v>
      </c>
      <c r="O45" s="5">
        <v>0</v>
      </c>
      <c r="P45" s="5">
        <v>1</v>
      </c>
      <c r="Q45" s="5">
        <v>1</v>
      </c>
      <c r="R45" s="5">
        <v>0</v>
      </c>
      <c r="S45" s="5">
        <v>1</v>
      </c>
      <c r="T45" s="9" t="s">
        <v>256</v>
      </c>
      <c r="U45" s="9">
        <f>MATCH(T45,sections,0)-1</f>
        <v>2</v>
      </c>
      <c r="V45">
        <f t="array" ref="V45">SUM(L45:S45*L$1:S$1)</f>
        <v>176</v>
      </c>
    </row>
    <row r="46" spans="1:22" ht="15.75" customHeight="1">
      <c r="A46" s="15" t="s">
        <v>230</v>
      </c>
      <c r="C46" t="s">
        <v>204</v>
      </c>
      <c r="D46">
        <v>0</v>
      </c>
      <c r="E46">
        <f>IF(ISERROR(FIND(" ",$C46,D46+1)),-1,FIND(" ",$C46,D46+1))</f>
        <v>7</v>
      </c>
      <c r="F46">
        <f>IF(ISERROR(FIND(" ",$C46,E46+1)),-1,FIND(" ",$C46,E46+1))</f>
        <v>-1</v>
      </c>
      <c r="G46">
        <f>IF(ISERROR(FIND(" ",$C46,F46+1)),-1,FIND(" ",$C46,F46+1))</f>
        <v>-1</v>
      </c>
      <c r="H46">
        <f>IF(ISERROR(FIND(" ",$C46,G46+1)),-1,FIND(" ",$C46,G46+1))</f>
        <v>-1</v>
      </c>
      <c r="I46" t="str">
        <f>RIGHT(C46,LEN(C46)-MAX(D46:H46))&amp;", "&amp;LEFT(C46,E46-1)</f>
        <v>Kent, Duncan</v>
      </c>
      <c r="J46" s="2" t="s">
        <v>203</v>
      </c>
      <c r="K46" s="13" t="str">
        <f>""</f>
        <v/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1</v>
      </c>
      <c r="R46" s="5">
        <v>0</v>
      </c>
      <c r="S46" s="5">
        <v>1</v>
      </c>
      <c r="T46" s="9" t="s">
        <v>256</v>
      </c>
      <c r="U46" s="9">
        <f>MATCH(T46,sections,0)-1</f>
        <v>2</v>
      </c>
      <c r="V46">
        <f t="array" ref="V46">SUM(L46:S46*L$1:S$1)</f>
        <v>160</v>
      </c>
    </row>
    <row r="47" spans="1:22" ht="15.75" customHeight="1">
      <c r="A47" s="15" t="s">
        <v>115</v>
      </c>
      <c r="C47" t="s">
        <v>116</v>
      </c>
      <c r="D47">
        <v>0</v>
      </c>
      <c r="E47">
        <f>IF(ISERROR(FIND(" ",$C47,D47+1)),-1,FIND(" ",$C47,D47+1))</f>
        <v>5</v>
      </c>
      <c r="F47">
        <f>IF(ISERROR(FIND(" ",$C47,E47+1)),-1,FIND(" ",$C47,E47+1))</f>
        <v>-1</v>
      </c>
      <c r="G47">
        <f>IF(ISERROR(FIND(" ",$C47,F47+1)),-1,FIND(" ",$C47,F47+1))</f>
        <v>-1</v>
      </c>
      <c r="H47">
        <f>IF(ISERROR(FIND(" ",$C47,G47+1)),-1,FIND(" ",$C47,G47+1))</f>
        <v>-1</v>
      </c>
      <c r="I47" t="str">
        <f>RIGHT(C47,LEN(C47)-MAX(D47:H47))&amp;", "&amp;LEFT(C47,E47-1)</f>
        <v>Kohari, Nate</v>
      </c>
      <c r="J47" s="2" t="s">
        <v>212</v>
      </c>
      <c r="K47" s="13" t="str">
        <f>""</f>
        <v/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1</v>
      </c>
      <c r="S47" s="5">
        <v>0</v>
      </c>
      <c r="T47" s="9" t="s">
        <v>257</v>
      </c>
      <c r="U47" s="9">
        <f>MATCH(T47,sections,0)-1</f>
        <v>1</v>
      </c>
      <c r="V47">
        <f t="array" ref="V47">SUM(L47:S47*L$1:S$1)</f>
        <v>64</v>
      </c>
    </row>
    <row r="48" spans="1:22" ht="15.75" customHeight="1">
      <c r="A48" s="15" t="s">
        <v>155</v>
      </c>
      <c r="C48" t="s">
        <v>156</v>
      </c>
      <c r="D48">
        <v>0</v>
      </c>
      <c r="E48">
        <f>IF(ISERROR(FIND(" ",$C48,D48+1)),-1,FIND(" ",$C48,D48+1))</f>
        <v>8</v>
      </c>
      <c r="F48">
        <f>IF(ISERROR(FIND(" ",$C48,E48+1)),-1,FIND(" ",$C48,E48+1))</f>
        <v>-1</v>
      </c>
      <c r="G48">
        <f>IF(ISERROR(FIND(" ",$C48,F48+1)),-1,FIND(" ",$C48,F48+1))</f>
        <v>-1</v>
      </c>
      <c r="H48">
        <f>IF(ISERROR(FIND(" ",$C48,G48+1)),-1,FIND(" ",$C48,G48+1))</f>
        <v>-1</v>
      </c>
      <c r="I48" t="str">
        <f>RIGHT(C48,LEN(C48)-MAX(D48:H48))&amp;", "&amp;LEFT(C48,E48-1)</f>
        <v>Maassen, Holdger</v>
      </c>
      <c r="J48" s="2" t="s">
        <v>157</v>
      </c>
      <c r="K48" s="13" t="str">
        <f>""</f>
        <v/>
      </c>
      <c r="L48" s="5">
        <v>0</v>
      </c>
      <c r="M48" s="5">
        <v>1</v>
      </c>
      <c r="N48" s="5">
        <v>1</v>
      </c>
      <c r="O48" s="5">
        <v>0</v>
      </c>
      <c r="P48" s="5">
        <v>1</v>
      </c>
      <c r="Q48" s="5">
        <v>0</v>
      </c>
      <c r="R48" s="5">
        <v>0</v>
      </c>
      <c r="S48" s="5">
        <v>0</v>
      </c>
      <c r="T48" s="9" t="s">
        <v>255</v>
      </c>
      <c r="U48" s="9">
        <f>MATCH(T48,sections,0)-1</f>
        <v>0</v>
      </c>
      <c r="V48">
        <f t="array" ref="V48">SUM(L48:S48*L$1:S$1)</f>
        <v>22</v>
      </c>
    </row>
    <row r="49" spans="1:22" ht="15.75" customHeight="1">
      <c r="A49" s="15" t="s">
        <v>6</v>
      </c>
      <c r="C49" t="s">
        <v>17</v>
      </c>
      <c r="D49">
        <v>0</v>
      </c>
      <c r="E49">
        <f>IF(ISERROR(FIND(" ",$C49,D49+1)),-1,FIND(" ",$C49,D49+1))</f>
        <v>6</v>
      </c>
      <c r="F49">
        <f>IF(ISERROR(FIND(" ",$C49,E49+1)),-1,FIND(" ",$C49,E49+1))</f>
        <v>-1</v>
      </c>
      <c r="G49">
        <f>IF(ISERROR(FIND(" ",$C49,F49+1)),-1,FIND(" ",$C49,F49+1))</f>
        <v>-1</v>
      </c>
      <c r="H49">
        <f>IF(ISERROR(FIND(" ",$C49,G49+1)),-1,FIND(" ",$C49,G49+1))</f>
        <v>-1</v>
      </c>
      <c r="I49" t="str">
        <f>RIGHT(C49,LEN(C49)-MAX(D49:H49))&amp;", "&amp;LEFT(C49,E49-1)</f>
        <v>Maddox, Sarah</v>
      </c>
      <c r="J49" s="2" t="s">
        <v>4</v>
      </c>
      <c r="K49" s="13" t="str">
        <f>""</f>
        <v/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1</v>
      </c>
      <c r="R49" s="5">
        <v>0</v>
      </c>
      <c r="S49" s="5">
        <v>1</v>
      </c>
      <c r="T49" s="9" t="s">
        <v>256</v>
      </c>
      <c r="U49" s="9">
        <f>MATCH(T49,sections,0)-1</f>
        <v>2</v>
      </c>
      <c r="V49">
        <f t="array" ref="V49">SUM(L49:S49*L$1:S$1)</f>
        <v>160</v>
      </c>
    </row>
    <row r="50" spans="1:22" ht="15.75" customHeight="1">
      <c r="A50" s="15" t="s">
        <v>205</v>
      </c>
      <c r="C50" t="s">
        <v>206</v>
      </c>
      <c r="D50">
        <v>0</v>
      </c>
      <c r="E50">
        <f>IF(ISERROR(FIND(" ",$C50,D50+1)),-1,FIND(" ",$C50,D50+1))</f>
        <v>6</v>
      </c>
      <c r="F50">
        <f>IF(ISERROR(FIND(" ",$C50,E50+1)),-1,FIND(" ",$C50,E50+1))</f>
        <v>9</v>
      </c>
      <c r="G50">
        <f>IF(ISERROR(FIND(" ",$C50,F50+1)),-1,FIND(" ",$C50,F50+1))</f>
        <v>-1</v>
      </c>
      <c r="H50">
        <f>IF(ISERROR(FIND(" ",$C50,G50+1)),-1,FIND(" ",$C50,G50+1))</f>
        <v>-1</v>
      </c>
      <c r="I50" t="str">
        <f>RIGHT(C50,LEN(C50)-MAX(D50:H50))&amp;", "&amp;LEFT(C50,E50-1)</f>
        <v>McMurrey, David</v>
      </c>
      <c r="J50" s="2" t="s">
        <v>202</v>
      </c>
      <c r="K50" s="13" t="str">
        <f>""</f>
        <v/>
      </c>
      <c r="L50" s="5">
        <v>0</v>
      </c>
      <c r="M50" s="5">
        <v>0</v>
      </c>
      <c r="N50" s="5">
        <v>1</v>
      </c>
      <c r="O50" s="5">
        <v>0</v>
      </c>
      <c r="P50" s="5">
        <v>0</v>
      </c>
      <c r="Q50" s="5">
        <v>1</v>
      </c>
      <c r="R50" s="5">
        <v>0</v>
      </c>
      <c r="S50" s="5">
        <v>1</v>
      </c>
      <c r="T50" s="9" t="s">
        <v>256</v>
      </c>
      <c r="U50" s="9">
        <f>MATCH(T50,sections,0)-1</f>
        <v>2</v>
      </c>
      <c r="V50">
        <f t="array" ref="V50">SUM(L50:S50*L$1:S$1)</f>
        <v>164</v>
      </c>
    </row>
    <row r="51" spans="1:22" ht="15.75" customHeight="1">
      <c r="A51" s="15" t="s">
        <v>123</v>
      </c>
      <c r="C51" t="s">
        <v>122</v>
      </c>
      <c r="D51">
        <v>0</v>
      </c>
      <c r="E51">
        <f>IF(ISERROR(FIND(" ",$C51,D51+1)),-1,FIND(" ",$C51,D51+1))</f>
        <v>5</v>
      </c>
      <c r="F51">
        <f>IF(ISERROR(FIND(" ",$C51,E51+1)),-1,FIND(" ",$C51,E51+1))</f>
        <v>-1</v>
      </c>
      <c r="G51">
        <f>IF(ISERROR(FIND(" ",$C51,F51+1)),-1,FIND(" ",$C51,F51+1))</f>
        <v>-1</v>
      </c>
      <c r="H51">
        <f>IF(ISERROR(FIND(" ",$C51,G51+1)),-1,FIND(" ",$C51,G51+1))</f>
        <v>-1</v>
      </c>
      <c r="I51" t="str">
        <f>RIGHT(C51,LEN(C51)-MAX(D51:H51))&amp;", "&amp;LEFT(C51,E51-1)</f>
        <v>Neath, Kyle</v>
      </c>
      <c r="J51" s="2" t="s">
        <v>121</v>
      </c>
      <c r="K51" s="13" t="str">
        <f>""</f>
        <v/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1</v>
      </c>
      <c r="S51" s="5">
        <v>0</v>
      </c>
      <c r="T51" s="9" t="s">
        <v>257</v>
      </c>
      <c r="U51" s="9">
        <f>MATCH(T51,sections,0)-1</f>
        <v>1</v>
      </c>
      <c r="V51">
        <f t="array" ref="V51">SUM(L51:S51*L$1:S$1)</f>
        <v>64</v>
      </c>
    </row>
    <row r="52" spans="1:22" ht="15.75" customHeight="1">
      <c r="A52" s="15" t="s">
        <v>58</v>
      </c>
      <c r="C52" t="s">
        <v>49</v>
      </c>
      <c r="D52">
        <v>0</v>
      </c>
      <c r="E52">
        <f>IF(ISERROR(FIND(" ",$C52,D52+1)),-1,FIND(" ",$C52,D52+1))</f>
        <v>6</v>
      </c>
      <c r="F52">
        <f>IF(ISERROR(FIND(" ",$C52,E52+1)),-1,FIND(" ",$C52,E52+1))</f>
        <v>-1</v>
      </c>
      <c r="G52">
        <f>IF(ISERROR(FIND(" ",$C52,F52+1)),-1,FIND(" ",$C52,F52+1))</f>
        <v>-1</v>
      </c>
      <c r="H52">
        <f>IF(ISERROR(FIND(" ",$C52,G52+1)),-1,FIND(" ",$C52,G52+1))</f>
        <v>-1</v>
      </c>
      <c r="I52" t="str">
        <f>RIGHT(C52,LEN(C52)-MAX(D52:H52))&amp;", "&amp;LEFT(C52,E52-1)</f>
        <v>Nielsen, Jakob</v>
      </c>
      <c r="J52" s="2" t="s">
        <v>59</v>
      </c>
      <c r="K52" s="13" t="str">
        <f>""</f>
        <v/>
      </c>
      <c r="L52" s="5">
        <v>0</v>
      </c>
      <c r="M52" s="5">
        <v>1</v>
      </c>
      <c r="N52" s="5">
        <v>0</v>
      </c>
      <c r="O52" s="5">
        <v>0</v>
      </c>
      <c r="P52" s="5">
        <v>1</v>
      </c>
      <c r="Q52" s="5">
        <v>0</v>
      </c>
      <c r="R52" s="5">
        <v>0</v>
      </c>
      <c r="S52" s="5">
        <v>0</v>
      </c>
      <c r="T52" s="9" t="s">
        <v>257</v>
      </c>
      <c r="U52" s="9">
        <f>MATCH(T52,sections,0)-1</f>
        <v>1</v>
      </c>
      <c r="V52">
        <f t="array" ref="V52">SUM(L52:S52*L$1:S$1)</f>
        <v>18</v>
      </c>
    </row>
    <row r="53" spans="1:22" ht="15.75" customHeight="1">
      <c r="A53" s="15" t="s">
        <v>75</v>
      </c>
      <c r="C53" t="s">
        <v>49</v>
      </c>
      <c r="D53">
        <v>0</v>
      </c>
      <c r="E53">
        <f>IF(ISERROR(FIND(" ",$C53,D53+1)),-1,FIND(" ",$C53,D53+1))</f>
        <v>6</v>
      </c>
      <c r="F53">
        <f>IF(ISERROR(FIND(" ",$C53,E53+1)),-1,FIND(" ",$C53,E53+1))</f>
        <v>-1</v>
      </c>
      <c r="G53">
        <f>IF(ISERROR(FIND(" ",$C53,F53+1)),-1,FIND(" ",$C53,F53+1))</f>
        <v>-1</v>
      </c>
      <c r="H53">
        <f>IF(ISERROR(FIND(" ",$C53,G53+1)),-1,FIND(" ",$C53,G53+1))</f>
        <v>-1</v>
      </c>
      <c r="I53" t="str">
        <f>RIGHT(C53,LEN(C53)-MAX(D53:H53))&amp;", "&amp;LEFT(C53,E53-1)</f>
        <v>Nielsen, Jakob</v>
      </c>
      <c r="J53" s="2" t="s">
        <v>77</v>
      </c>
      <c r="K53" s="13" t="str">
        <f>""</f>
        <v/>
      </c>
      <c r="L53" s="5">
        <v>0</v>
      </c>
      <c r="M53" s="5">
        <v>1</v>
      </c>
      <c r="N53" s="5">
        <v>0</v>
      </c>
      <c r="O53" s="5">
        <v>0</v>
      </c>
      <c r="P53" s="5">
        <v>1</v>
      </c>
      <c r="Q53" s="5">
        <v>0</v>
      </c>
      <c r="R53" s="5">
        <v>0</v>
      </c>
      <c r="S53" s="5">
        <v>0</v>
      </c>
      <c r="T53" s="9" t="s">
        <v>257</v>
      </c>
      <c r="U53" s="9">
        <f>MATCH(T53,sections,0)-1</f>
        <v>1</v>
      </c>
      <c r="V53">
        <f t="array" ref="V53">SUM(L53:S53*L$1:S$1)</f>
        <v>18</v>
      </c>
    </row>
    <row r="54" spans="1:22" ht="15.75" customHeight="1">
      <c r="A54" s="15" t="s">
        <v>60</v>
      </c>
      <c r="C54" t="s">
        <v>49</v>
      </c>
      <c r="D54">
        <v>0</v>
      </c>
      <c r="E54">
        <f>IF(ISERROR(FIND(" ",$C54,D54+1)),-1,FIND(" ",$C54,D54+1))</f>
        <v>6</v>
      </c>
      <c r="F54">
        <f>IF(ISERROR(FIND(" ",$C54,E54+1)),-1,FIND(" ",$C54,E54+1))</f>
        <v>-1</v>
      </c>
      <c r="G54">
        <f>IF(ISERROR(FIND(" ",$C54,F54+1)),-1,FIND(" ",$C54,F54+1))</f>
        <v>-1</v>
      </c>
      <c r="H54">
        <f>IF(ISERROR(FIND(" ",$C54,G54+1)),-1,FIND(" ",$C54,G54+1))</f>
        <v>-1</v>
      </c>
      <c r="I54" t="str">
        <f>RIGHT(C54,LEN(C54)-MAX(D54:H54))&amp;", "&amp;LEFT(C54,E54-1)</f>
        <v>Nielsen, Jakob</v>
      </c>
      <c r="J54" s="2" t="s">
        <v>76</v>
      </c>
      <c r="K54" s="13" t="str">
        <f>""</f>
        <v/>
      </c>
      <c r="L54" s="5">
        <v>0</v>
      </c>
      <c r="M54" s="5">
        <v>0</v>
      </c>
      <c r="N54" s="5">
        <v>1</v>
      </c>
      <c r="O54" s="5">
        <v>0</v>
      </c>
      <c r="P54" s="5">
        <v>0</v>
      </c>
      <c r="Q54" s="5">
        <v>0</v>
      </c>
      <c r="R54" s="5">
        <v>0</v>
      </c>
      <c r="S54" s="5">
        <v>1</v>
      </c>
      <c r="T54" s="9" t="s">
        <v>256</v>
      </c>
      <c r="U54" s="9">
        <f>MATCH(T54,sections,0)-1</f>
        <v>2</v>
      </c>
      <c r="V54">
        <f t="array" ref="V54">SUM(L54:S54*L$1:S$1)</f>
        <v>132</v>
      </c>
    </row>
    <row r="55" spans="1:22" ht="15.75" customHeight="1">
      <c r="A55" s="15" t="s">
        <v>52</v>
      </c>
      <c r="C55" t="s">
        <v>49</v>
      </c>
      <c r="D55">
        <v>0</v>
      </c>
      <c r="E55">
        <f>IF(ISERROR(FIND(" ",$C55,D55+1)),-1,FIND(" ",$C55,D55+1))</f>
        <v>6</v>
      </c>
      <c r="F55">
        <f>IF(ISERROR(FIND(" ",$C55,E55+1)),-1,FIND(" ",$C55,E55+1))</f>
        <v>-1</v>
      </c>
      <c r="G55">
        <f>IF(ISERROR(FIND(" ",$C55,F55+1)),-1,FIND(" ",$C55,F55+1))</f>
        <v>-1</v>
      </c>
      <c r="H55">
        <f>IF(ISERROR(FIND(" ",$C55,G55+1)),-1,FIND(" ",$C55,G55+1))</f>
        <v>-1</v>
      </c>
      <c r="I55" t="str">
        <f>RIGHT(C55,LEN(C55)-MAX(D55:H55))&amp;", "&amp;LEFT(C55,E55-1)</f>
        <v>Nielsen, Jakob</v>
      </c>
      <c r="J55" s="2" t="s">
        <v>53</v>
      </c>
      <c r="K55" s="13" t="str">
        <f>""</f>
        <v/>
      </c>
      <c r="L55" s="5">
        <v>0</v>
      </c>
      <c r="M55" s="5">
        <v>1</v>
      </c>
      <c r="N55" s="5">
        <v>0</v>
      </c>
      <c r="O55" s="5">
        <v>0</v>
      </c>
      <c r="P55" s="5">
        <v>1</v>
      </c>
      <c r="Q55" s="5">
        <v>0</v>
      </c>
      <c r="R55" s="5">
        <v>0</v>
      </c>
      <c r="S55" s="5">
        <v>0</v>
      </c>
      <c r="T55" s="9" t="s">
        <v>257</v>
      </c>
      <c r="U55" s="9">
        <f>MATCH(T55,sections,0)-1</f>
        <v>1</v>
      </c>
      <c r="V55">
        <f t="array" ref="V55">SUM(L55:S55*L$1:S$1)</f>
        <v>18</v>
      </c>
    </row>
    <row r="56" spans="1:22" ht="15.75" customHeight="1">
      <c r="A56" s="15" t="s">
        <v>56</v>
      </c>
      <c r="C56" t="s">
        <v>49</v>
      </c>
      <c r="D56">
        <v>0</v>
      </c>
      <c r="E56">
        <f>IF(ISERROR(FIND(" ",$C56,D56+1)),-1,FIND(" ",$C56,D56+1))</f>
        <v>6</v>
      </c>
      <c r="F56">
        <f>IF(ISERROR(FIND(" ",$C56,E56+1)),-1,FIND(" ",$C56,E56+1))</f>
        <v>-1</v>
      </c>
      <c r="G56">
        <f>IF(ISERROR(FIND(" ",$C56,F56+1)),-1,FIND(" ",$C56,F56+1))</f>
        <v>-1</v>
      </c>
      <c r="H56">
        <f>IF(ISERROR(FIND(" ",$C56,G56+1)),-1,FIND(" ",$C56,G56+1))</f>
        <v>-1</v>
      </c>
      <c r="I56" t="str">
        <f>RIGHT(C56,LEN(C56)-MAX(D56:H56))&amp;", "&amp;LEFT(C56,E56-1)</f>
        <v>Nielsen, Jakob</v>
      </c>
      <c r="J56" s="2" t="s">
        <v>57</v>
      </c>
      <c r="K56" s="13" t="str">
        <f>""</f>
        <v/>
      </c>
      <c r="L56" s="5">
        <v>0</v>
      </c>
      <c r="M56" s="5">
        <v>0</v>
      </c>
      <c r="N56" s="5">
        <v>1</v>
      </c>
      <c r="O56" s="5">
        <v>0</v>
      </c>
      <c r="P56" s="5">
        <v>1</v>
      </c>
      <c r="Q56" s="5">
        <v>0</v>
      </c>
      <c r="R56" s="5">
        <v>1</v>
      </c>
      <c r="S56" s="5">
        <v>0</v>
      </c>
      <c r="T56" s="9" t="s">
        <v>257</v>
      </c>
      <c r="U56" s="9">
        <f>MATCH(T56,sections,0)-1</f>
        <v>1</v>
      </c>
      <c r="V56">
        <f t="array" ref="V56">SUM(L56:S56*L$1:S$1)</f>
        <v>84</v>
      </c>
    </row>
    <row r="57" spans="1:22" ht="15.75" customHeight="1">
      <c r="A57" s="15" t="s">
        <v>81</v>
      </c>
      <c r="C57" t="s">
        <v>49</v>
      </c>
      <c r="D57">
        <v>0</v>
      </c>
      <c r="E57">
        <f>IF(ISERROR(FIND(" ",$C57,D57+1)),-1,FIND(" ",$C57,D57+1))</f>
        <v>6</v>
      </c>
      <c r="F57">
        <f>IF(ISERROR(FIND(" ",$C57,E57+1)),-1,FIND(" ",$C57,E57+1))</f>
        <v>-1</v>
      </c>
      <c r="G57">
        <f>IF(ISERROR(FIND(" ",$C57,F57+1)),-1,FIND(" ",$C57,F57+1))</f>
        <v>-1</v>
      </c>
      <c r="H57">
        <f>IF(ISERROR(FIND(" ",$C57,G57+1)),-1,FIND(" ",$C57,G57+1))</f>
        <v>-1</v>
      </c>
      <c r="I57" t="str">
        <f>RIGHT(C57,LEN(C57)-MAX(D57:H57))&amp;", "&amp;LEFT(C57,E57-1)</f>
        <v>Nielsen, Jakob</v>
      </c>
      <c r="J57" s="2" t="s">
        <v>83</v>
      </c>
      <c r="K57" s="13" t="str">
        <f>""</f>
        <v/>
      </c>
      <c r="L57" s="5">
        <v>0</v>
      </c>
      <c r="M57" s="5">
        <v>0</v>
      </c>
      <c r="N57" s="5">
        <v>0</v>
      </c>
      <c r="O57" s="5">
        <v>0</v>
      </c>
      <c r="P57" s="5">
        <v>1</v>
      </c>
      <c r="Q57" s="5">
        <v>0</v>
      </c>
      <c r="R57" s="5">
        <v>0</v>
      </c>
      <c r="S57" s="5">
        <v>0</v>
      </c>
      <c r="T57" s="9" t="s">
        <v>257</v>
      </c>
      <c r="U57" s="9">
        <f>MATCH(T57,sections,0)-1</f>
        <v>1</v>
      </c>
      <c r="V57">
        <f t="array" ref="V57">SUM(L57:S57*L$1:S$1)</f>
        <v>16</v>
      </c>
    </row>
    <row r="58" spans="1:22" ht="15.75" customHeight="1">
      <c r="A58" s="15" t="s">
        <v>80</v>
      </c>
      <c r="C58" t="s">
        <v>49</v>
      </c>
      <c r="D58">
        <v>0</v>
      </c>
      <c r="E58">
        <f>IF(ISERROR(FIND(" ",$C58,D58+1)),-1,FIND(" ",$C58,D58+1))</f>
        <v>6</v>
      </c>
      <c r="F58">
        <f>IF(ISERROR(FIND(" ",$C58,E58+1)),-1,FIND(" ",$C58,E58+1))</f>
        <v>-1</v>
      </c>
      <c r="G58">
        <f>IF(ISERROR(FIND(" ",$C58,F58+1)),-1,FIND(" ",$C58,F58+1))</f>
        <v>-1</v>
      </c>
      <c r="H58">
        <f>IF(ISERROR(FIND(" ",$C58,G58+1)),-1,FIND(" ",$C58,G58+1))</f>
        <v>-1</v>
      </c>
      <c r="I58" t="str">
        <f>RIGHT(C58,LEN(C58)-MAX(D58:H58))&amp;", "&amp;LEFT(C58,E58-1)</f>
        <v>Nielsen, Jakob</v>
      </c>
      <c r="J58" s="2" t="s">
        <v>82</v>
      </c>
      <c r="K58" s="13" t="str">
        <f>""</f>
        <v/>
      </c>
      <c r="L58" s="5">
        <v>0</v>
      </c>
      <c r="M58" s="5">
        <v>0</v>
      </c>
      <c r="N58" s="5">
        <v>0</v>
      </c>
      <c r="O58" s="5">
        <v>0</v>
      </c>
      <c r="P58" s="5">
        <v>1</v>
      </c>
      <c r="Q58" s="5">
        <v>0</v>
      </c>
      <c r="R58" s="5">
        <v>0</v>
      </c>
      <c r="S58" s="5">
        <v>0</v>
      </c>
      <c r="T58" s="9" t="s">
        <v>257</v>
      </c>
      <c r="U58" s="9">
        <f>MATCH(T58,sections,0)-1</f>
        <v>1</v>
      </c>
      <c r="V58">
        <f t="array" ref="V58">SUM(L58:S58*L$1:S$1)</f>
        <v>16</v>
      </c>
    </row>
    <row r="59" spans="1:22" ht="15.75" customHeight="1">
      <c r="A59" s="15" t="s">
        <v>34</v>
      </c>
      <c r="C59" t="s">
        <v>35</v>
      </c>
      <c r="D59">
        <v>0</v>
      </c>
      <c r="E59">
        <f>IF(ISERROR(FIND(" ",$C59,D59+1)),-1,FIND(" ",$C59,D59+1))</f>
        <v>7</v>
      </c>
      <c r="F59">
        <f>IF(ISERROR(FIND(" ",$C59,E59+1)),-1,FIND(" ",$C59,E59+1))</f>
        <v>-1</v>
      </c>
      <c r="G59">
        <f>IF(ISERROR(FIND(" ",$C59,F59+1)),-1,FIND(" ",$C59,F59+1))</f>
        <v>-1</v>
      </c>
      <c r="H59">
        <f>IF(ISERROR(FIND(" ",$C59,G59+1)),-1,FIND(" ",$C59,G59+1))</f>
        <v>-1</v>
      </c>
      <c r="I59" t="str">
        <f>RIGHT(C59,LEN(C59)-MAX(D59:H59))&amp;", "&amp;LEFT(C59,E59-1)</f>
        <v>Orlowski, Andrew</v>
      </c>
      <c r="J59" s="2" t="s">
        <v>36</v>
      </c>
      <c r="K59" s="13" t="str">
        <f>""</f>
        <v/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1</v>
      </c>
      <c r="S59" s="5">
        <v>0</v>
      </c>
      <c r="T59" s="9" t="s">
        <v>257</v>
      </c>
      <c r="U59" s="9">
        <f>MATCH(T59,sections,0)-1</f>
        <v>1</v>
      </c>
      <c r="V59">
        <f t="array" ref="V59">SUM(L59:S59*L$1:S$1)</f>
        <v>64</v>
      </c>
    </row>
    <row r="60" spans="1:22" ht="15.75" customHeight="1">
      <c r="A60" s="15" t="s">
        <v>114</v>
      </c>
      <c r="C60" t="s">
        <v>112</v>
      </c>
      <c r="D60">
        <v>0</v>
      </c>
      <c r="E60">
        <f>IF(ISERROR(FIND(" ",$C60,D60+1)),-1,FIND(" ",$C60,D60+1))</f>
        <v>5</v>
      </c>
      <c r="F60">
        <f>IF(ISERROR(FIND(" ",$C60,E60+1)),-1,FIND(" ",$C60,E60+1))</f>
        <v>-1</v>
      </c>
      <c r="G60">
        <f>IF(ISERROR(FIND(" ",$C60,F60+1)),-1,FIND(" ",$C60,F60+1))</f>
        <v>-1</v>
      </c>
      <c r="H60">
        <f>IF(ISERROR(FIND(" ",$C60,G60+1)),-1,FIND(" ",$C60,G60+1))</f>
        <v>-1</v>
      </c>
      <c r="I60" t="str">
        <f>RIGHT(C60,LEN(C60)-MAX(D60:H60))&amp;", "&amp;LEFT(C60,E60-1)</f>
        <v>Padilla, Mike</v>
      </c>
      <c r="J60" s="2" t="s">
        <v>113</v>
      </c>
      <c r="K60" s="13" t="str">
        <f>""</f>
        <v/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1</v>
      </c>
      <c r="S60" s="5">
        <v>0</v>
      </c>
      <c r="T60" s="9" t="s">
        <v>257</v>
      </c>
      <c r="U60" s="9">
        <f>MATCH(T60,sections,0)-1</f>
        <v>1</v>
      </c>
      <c r="V60">
        <f t="array" ref="V60">SUM(L60:S60*L$1:S$1)</f>
        <v>64</v>
      </c>
    </row>
    <row r="61" spans="1:22" ht="15.75" customHeight="1">
      <c r="A61" s="15" t="s">
        <v>232</v>
      </c>
      <c r="B61" s="10" t="s">
        <v>262</v>
      </c>
      <c r="C61" t="s">
        <v>190</v>
      </c>
      <c r="D61">
        <v>0</v>
      </c>
      <c r="E61">
        <f>IF(ISERROR(FIND(" ",$C61,D61+1)),-1,FIND(" ",$C61,D61+1))</f>
        <v>8</v>
      </c>
      <c r="F61">
        <f>IF(ISERROR(FIND(" ",$C61,E61+1)),-1,FIND(" ",$C61,E61+1))</f>
        <v>-1</v>
      </c>
      <c r="G61">
        <f>IF(ISERROR(FIND(" ",$C61,F61+1)),-1,FIND(" ",$C61,F61+1))</f>
        <v>-1</v>
      </c>
      <c r="H61">
        <f>IF(ISERROR(FIND(" ",$C61,G61+1)),-1,FIND(" ",$C61,G61+1))</f>
        <v>-1</v>
      </c>
      <c r="I61" t="str">
        <f>RIGHT(C61,LEN(C61)-MAX(D61:H61))&amp;", "&amp;LEFT(C61,E61-1)</f>
        <v>Rapp, Nicolas</v>
      </c>
      <c r="J61" s="2" t="s">
        <v>189</v>
      </c>
      <c r="K61" s="13" t="str">
        <f>""</f>
        <v/>
      </c>
      <c r="L61" s="5">
        <v>0</v>
      </c>
      <c r="M61" s="5">
        <v>0</v>
      </c>
      <c r="N61" s="5">
        <v>0</v>
      </c>
      <c r="O61" s="5">
        <v>0</v>
      </c>
      <c r="P61" s="5">
        <v>1</v>
      </c>
      <c r="Q61" s="5">
        <v>0</v>
      </c>
      <c r="R61" s="5">
        <v>0</v>
      </c>
      <c r="S61" s="5">
        <v>0</v>
      </c>
      <c r="T61" s="9" t="s">
        <v>257</v>
      </c>
      <c r="U61" s="9">
        <f>MATCH(T61,sections,0)-1</f>
        <v>1</v>
      </c>
      <c r="V61">
        <f t="array" ref="V61">SUM(L61:S61*L$1:S$1)</f>
        <v>16</v>
      </c>
    </row>
    <row r="62" spans="1:22" ht="15.75" customHeight="1">
      <c r="A62" s="15" t="s">
        <v>182</v>
      </c>
      <c r="C62" t="s">
        <v>183</v>
      </c>
      <c r="D62">
        <v>0</v>
      </c>
      <c r="E62">
        <f>IF(ISERROR(FIND(" ",$C62,D62+1)),-1,FIND(" ",$C62,D62+1))</f>
        <v>7</v>
      </c>
      <c r="F62">
        <f>IF(ISERROR(FIND(" ",$C62,E62+1)),-1,FIND(" ",$C62,E62+1))</f>
        <v>-1</v>
      </c>
      <c r="G62">
        <f>IF(ISERROR(FIND(" ",$C62,F62+1)),-1,FIND(" ",$C62,F62+1))</f>
        <v>-1</v>
      </c>
      <c r="H62">
        <f>IF(ISERROR(FIND(" ",$C62,G62+1)),-1,FIND(" ",$C62,G62+1))</f>
        <v>-1</v>
      </c>
      <c r="I62" t="str">
        <f>RIGHT(C62,LEN(C62)-MAX(D62:H62))&amp;", "&amp;LEFT(C62,E62-1)</f>
        <v>Reichenstein, Oliver</v>
      </c>
      <c r="J62" s="2" t="s">
        <v>213</v>
      </c>
      <c r="K62" s="13" t="str">
        <f>""</f>
        <v/>
      </c>
      <c r="L62" s="5">
        <v>0</v>
      </c>
      <c r="M62" s="5">
        <v>0</v>
      </c>
      <c r="N62" s="5">
        <v>0</v>
      </c>
      <c r="O62" s="5">
        <v>0</v>
      </c>
      <c r="P62" s="5">
        <v>1</v>
      </c>
      <c r="Q62" s="5">
        <v>0</v>
      </c>
      <c r="R62" s="5">
        <v>0</v>
      </c>
      <c r="S62" s="5">
        <v>0</v>
      </c>
      <c r="T62" s="9" t="s">
        <v>257</v>
      </c>
      <c r="U62" s="9">
        <f>MATCH(T62,sections,0)-1</f>
        <v>1</v>
      </c>
      <c r="V62">
        <f t="array" ref="V62">SUM(L62:S62*L$1:S$1)</f>
        <v>16</v>
      </c>
    </row>
    <row r="63" spans="1:22" ht="15.75" customHeight="1">
      <c r="A63" s="15" t="s">
        <v>99</v>
      </c>
      <c r="C63" t="s">
        <v>100</v>
      </c>
      <c r="D63">
        <v>0</v>
      </c>
      <c r="E63">
        <f>IF(ISERROR(FIND(" ",$C63,D63+1)),-1,FIND(" ",$C63,D63+1))</f>
        <v>7</v>
      </c>
      <c r="F63">
        <f>IF(ISERROR(FIND(" ",$C63,E63+1)),-1,FIND(" ",$C63,E63+1))</f>
        <v>-1</v>
      </c>
      <c r="G63">
        <f>IF(ISERROR(FIND(" ",$C63,F63+1)),-1,FIND(" ",$C63,F63+1))</f>
        <v>-1</v>
      </c>
      <c r="H63">
        <f>IF(ISERROR(FIND(" ",$C63,G63+1)),-1,FIND(" ",$C63,G63+1))</f>
        <v>-1</v>
      </c>
      <c r="I63" t="str">
        <f>RIGHT(C63,LEN(C63)-MAX(D63:H63))&amp;", "&amp;LEFT(C63,E63-1)</f>
        <v>Reimer, Jeremy</v>
      </c>
      <c r="J63" s="2" t="s">
        <v>98</v>
      </c>
      <c r="K63" s="13" t="str">
        <f>""</f>
        <v/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1</v>
      </c>
      <c r="S63" s="5">
        <v>0</v>
      </c>
      <c r="T63" s="9" t="s">
        <v>257</v>
      </c>
      <c r="U63" s="9">
        <f>MATCH(T63,sections,0)-1</f>
        <v>1</v>
      </c>
      <c r="V63">
        <f t="array" ref="V63">SUM(L63:S63*L$1:S$1)</f>
        <v>64</v>
      </c>
    </row>
    <row r="64" spans="1:22" ht="15.75" customHeight="1">
      <c r="A64" s="15" t="s">
        <v>23</v>
      </c>
      <c r="C64" t="s">
        <v>22</v>
      </c>
      <c r="D64">
        <v>0</v>
      </c>
      <c r="E64">
        <f>IF(ISERROR(FIND(" ",$C64,D64+1)),-1,FIND(" ",$C64,D64+1))</f>
        <v>6</v>
      </c>
      <c r="F64">
        <f>IF(ISERROR(FIND(" ",$C64,E64+1)),-1,FIND(" ",$C64,E64+1))</f>
        <v>-1</v>
      </c>
      <c r="G64">
        <f>IF(ISERROR(FIND(" ",$C64,F64+1)),-1,FIND(" ",$C64,F64+1))</f>
        <v>-1</v>
      </c>
      <c r="H64">
        <f>IF(ISERROR(FIND(" ",$C64,G64+1)),-1,FIND(" ",$C64,G64+1))</f>
        <v>-1</v>
      </c>
      <c r="I64" t="str">
        <f>RIGHT(C64,LEN(C64)-MAX(D64:H64))&amp;", "&amp;LEFT(C64,E64-1)</f>
        <v>Rochford, Miles</v>
      </c>
      <c r="J64" s="2" t="s">
        <v>21</v>
      </c>
      <c r="K64" s="13" t="str">
        <f>""</f>
        <v/>
      </c>
      <c r="L64" s="5">
        <v>0</v>
      </c>
      <c r="M64" s="5">
        <v>0</v>
      </c>
      <c r="N64" s="5">
        <v>1</v>
      </c>
      <c r="O64" s="5">
        <v>0</v>
      </c>
      <c r="P64" s="5">
        <v>1</v>
      </c>
      <c r="Q64" s="5">
        <v>0</v>
      </c>
      <c r="R64" s="5">
        <v>0</v>
      </c>
      <c r="S64" s="5">
        <v>0</v>
      </c>
      <c r="T64" s="9" t="s">
        <v>257</v>
      </c>
      <c r="U64" s="9">
        <f>MATCH(T64,sections,0)-1</f>
        <v>1</v>
      </c>
      <c r="V64">
        <f t="array" ref="V64">SUM(L64:S64*L$1:S$1)</f>
        <v>20</v>
      </c>
    </row>
    <row r="65" spans="1:22" ht="15.75" customHeight="1">
      <c r="A65" s="15" t="s">
        <v>251</v>
      </c>
      <c r="B65" s="10" t="s">
        <v>215</v>
      </c>
      <c r="C65" t="s">
        <v>92</v>
      </c>
      <c r="D65">
        <v>0</v>
      </c>
      <c r="E65">
        <f>IF(ISERROR(FIND(" ",$C65,D65+1)),-1,FIND(" ",$C65,D65+1))</f>
        <v>5</v>
      </c>
      <c r="F65">
        <f>IF(ISERROR(FIND(" ",$C65,E65+1)),-1,FIND(" ",$C65,E65+1))</f>
        <v>-1</v>
      </c>
      <c r="G65">
        <f>IF(ISERROR(FIND(" ",$C65,F65+1)),-1,FIND(" ",$C65,F65+1))</f>
        <v>-1</v>
      </c>
      <c r="H65">
        <f>IF(ISERROR(FIND(" ",$C65,G65+1)),-1,FIND(" ",$C65,G65+1))</f>
        <v>-1</v>
      </c>
      <c r="I65" t="str">
        <f>RIGHT(C65,LEN(C65)-MAX(D65:H65))&amp;", "&amp;LEFT(C65,E65-1)</f>
        <v>Schewe, Jeff</v>
      </c>
      <c r="J65" s="2" t="s">
        <v>88</v>
      </c>
      <c r="K65" s="13" t="str">
        <f>""</f>
        <v/>
      </c>
      <c r="L65" s="5">
        <v>0</v>
      </c>
      <c r="M65" s="5">
        <v>0</v>
      </c>
      <c r="N65" s="5">
        <v>0</v>
      </c>
      <c r="O65" s="5">
        <v>0</v>
      </c>
      <c r="P65" s="5">
        <v>1</v>
      </c>
      <c r="Q65" s="5">
        <v>0</v>
      </c>
      <c r="R65" s="5">
        <v>0</v>
      </c>
      <c r="S65" s="5">
        <v>0</v>
      </c>
      <c r="T65" s="9" t="s">
        <v>257</v>
      </c>
      <c r="U65" s="9">
        <f>MATCH(T65,sections,0)-1</f>
        <v>1</v>
      </c>
      <c r="V65">
        <f t="array" ref="V65">SUM(L65:S65*L$1:S$1)</f>
        <v>16</v>
      </c>
    </row>
    <row r="66" spans="1:22" ht="15.75" customHeight="1">
      <c r="A66" s="15" t="s">
        <v>252</v>
      </c>
      <c r="B66" s="10" t="s">
        <v>217</v>
      </c>
      <c r="C66" t="s">
        <v>168</v>
      </c>
      <c r="D66">
        <v>0</v>
      </c>
      <c r="E66">
        <f>IF(ISERROR(FIND(" ",$C66,D66+1)),-1,FIND(" ",$C66,D66+1))</f>
        <v>-1</v>
      </c>
      <c r="F66">
        <f>IF(ISERROR(FIND(" ",$C66,E66+1)),-1,FIND(" ",$C66,E66+1))</f>
        <v>-1</v>
      </c>
      <c r="G66">
        <f>IF(ISERROR(FIND(" ",$C66,F66+1)),-1,FIND(" ",$C66,F66+1))</f>
        <v>-1</v>
      </c>
      <c r="H66">
        <f>IF(ISERROR(FIND(" ",$C66,G66+1)),-1,FIND(" ",$C66,G66+1))</f>
        <v>-1</v>
      </c>
      <c r="I66" s="3" t="s">
        <v>168</v>
      </c>
      <c r="J66" s="2" t="s">
        <v>170</v>
      </c>
      <c r="K66" s="13" t="str">
        <f>""</f>
        <v/>
      </c>
      <c r="L66" s="5">
        <v>0</v>
      </c>
      <c r="M66" s="5">
        <v>1</v>
      </c>
      <c r="N66" s="5">
        <v>0</v>
      </c>
      <c r="O66" s="5">
        <v>0</v>
      </c>
      <c r="P66" s="5">
        <v>0</v>
      </c>
      <c r="Q66" s="5">
        <v>1</v>
      </c>
      <c r="R66" s="5">
        <v>0</v>
      </c>
      <c r="S66" s="5">
        <v>0</v>
      </c>
      <c r="T66" s="9" t="s">
        <v>255</v>
      </c>
      <c r="U66" s="9">
        <f>MATCH(T66,sections,0)-1</f>
        <v>0</v>
      </c>
      <c r="V66">
        <f t="array" ref="V66">SUM(L66:S66*L$1:S$1)</f>
        <v>34</v>
      </c>
    </row>
    <row r="67" spans="1:22" ht="15.75" customHeight="1">
      <c r="A67" s="15" t="s">
        <v>253</v>
      </c>
      <c r="B67" s="10" t="s">
        <v>216</v>
      </c>
      <c r="C67" t="s">
        <v>168</v>
      </c>
      <c r="D67">
        <v>0</v>
      </c>
      <c r="E67">
        <f>IF(ISERROR(FIND(" ",$C67,D67+1)),-1,FIND(" ",$C67,D67+1))</f>
        <v>-1</v>
      </c>
      <c r="F67">
        <f>IF(ISERROR(FIND(" ",$C67,E67+1)),-1,FIND(" ",$C67,E67+1))</f>
        <v>-1</v>
      </c>
      <c r="G67">
        <f>IF(ISERROR(FIND(" ",$C67,F67+1)),-1,FIND(" ",$C67,F67+1))</f>
        <v>-1</v>
      </c>
      <c r="H67">
        <f>IF(ISERROR(FIND(" ",$C67,G67+1)),-1,FIND(" ",$C67,G67+1))</f>
        <v>-1</v>
      </c>
      <c r="I67" s="3" t="s">
        <v>168</v>
      </c>
      <c r="J67" s="2" t="s">
        <v>170</v>
      </c>
      <c r="K67" s="13" t="str">
        <f>""</f>
        <v/>
      </c>
      <c r="L67" s="5">
        <v>0</v>
      </c>
      <c r="M67" s="5">
        <v>1</v>
      </c>
      <c r="N67" s="5">
        <v>0</v>
      </c>
      <c r="O67" s="5">
        <v>0</v>
      </c>
      <c r="P67" s="5">
        <v>0</v>
      </c>
      <c r="Q67" s="5">
        <v>1</v>
      </c>
      <c r="R67" s="5">
        <v>0</v>
      </c>
      <c r="S67" s="5">
        <v>0</v>
      </c>
      <c r="T67" s="9" t="s">
        <v>255</v>
      </c>
      <c r="U67" s="9">
        <f>MATCH(T67,sections,0)-1</f>
        <v>0</v>
      </c>
      <c r="V67">
        <f t="array" ref="V67">SUM(L67:S67*L$1:S$1)</f>
        <v>34</v>
      </c>
    </row>
    <row r="68" spans="1:22" ht="15.75" customHeight="1">
      <c r="A68" s="15" t="s">
        <v>187</v>
      </c>
      <c r="C68" t="s">
        <v>188</v>
      </c>
      <c r="D68">
        <v>0</v>
      </c>
      <c r="E68">
        <f>IF(ISERROR(FIND(" ",$C68,D68+1)),-1,FIND(" ",$C68,D68+1))</f>
        <v>5</v>
      </c>
      <c r="F68">
        <f>IF(ISERROR(FIND(" ",$C68,E68+1)),-1,FIND(" ",$C68,E68+1))</f>
        <v>-1</v>
      </c>
      <c r="G68">
        <f>IF(ISERROR(FIND(" ",$C68,F68+1)),-1,FIND(" ",$C68,F68+1))</f>
        <v>-1</v>
      </c>
      <c r="H68">
        <f>IF(ISERROR(FIND(" ",$C68,G68+1)),-1,FIND(" ",$C68,G68+1))</f>
        <v>-1</v>
      </c>
      <c r="I68" t="str">
        <f>RIGHT(C68,LEN(C68)-MAX(D68:H68))&amp;", "&amp;LEFT(C68,E68-1)</f>
        <v>Sexton, Jeff</v>
      </c>
      <c r="J68" s="2" t="s">
        <v>186</v>
      </c>
      <c r="K68" s="13" t="str">
        <f>""</f>
        <v/>
      </c>
      <c r="L68" s="5">
        <v>0</v>
      </c>
      <c r="M68" s="5">
        <v>0</v>
      </c>
      <c r="N68" s="5">
        <v>0</v>
      </c>
      <c r="O68" s="5">
        <v>0</v>
      </c>
      <c r="P68" s="5">
        <v>1</v>
      </c>
      <c r="Q68" s="5">
        <v>0</v>
      </c>
      <c r="R68" s="5">
        <v>0</v>
      </c>
      <c r="S68" s="5">
        <v>0</v>
      </c>
      <c r="T68" s="9" t="s">
        <v>257</v>
      </c>
      <c r="U68" s="9">
        <f>MATCH(T68,sections,0)-1</f>
        <v>1</v>
      </c>
      <c r="V68">
        <f t="array" ref="V68">SUM(L68:S68*L$1:S$1)</f>
        <v>16</v>
      </c>
    </row>
    <row r="69" spans="1:22" ht="15.75" customHeight="1">
      <c r="A69" s="15" t="s">
        <v>131</v>
      </c>
      <c r="C69" t="s">
        <v>132</v>
      </c>
      <c r="D69">
        <v>0</v>
      </c>
      <c r="E69">
        <f>IF(ISERROR(FIND(" ",$C69,D69+1)),-1,FIND(" ",$C69,D69+1))</f>
        <v>5</v>
      </c>
      <c r="F69">
        <f>IF(ISERROR(FIND(" ",$C69,E69+1)),-1,FIND(" ",$C69,E69+1))</f>
        <v>-1</v>
      </c>
      <c r="G69">
        <f>IF(ISERROR(FIND(" ",$C69,F69+1)),-1,FIND(" ",$C69,F69+1))</f>
        <v>-1</v>
      </c>
      <c r="H69">
        <f>IF(ISERROR(FIND(" ",$C69,G69+1)),-1,FIND(" ",$C69,G69+1))</f>
        <v>-1</v>
      </c>
      <c r="I69" t="str">
        <f>RIGHT(C69,LEN(C69)-MAX(D69:H69))&amp;", "&amp;LEFT(C69,E69-1)</f>
        <v>Spivack, Nova</v>
      </c>
      <c r="J69" s="2" t="s">
        <v>133</v>
      </c>
      <c r="K69" s="13" t="str">
        <f>""</f>
        <v/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1</v>
      </c>
      <c r="S69" s="5">
        <v>0</v>
      </c>
      <c r="T69" s="9" t="s">
        <v>257</v>
      </c>
      <c r="U69" s="9">
        <f>MATCH(T69,sections,0)-1</f>
        <v>1</v>
      </c>
      <c r="V69">
        <f t="array" ref="V69">SUM(L69:S69*L$1:S$1)</f>
        <v>64</v>
      </c>
    </row>
    <row r="70" spans="1:22" ht="15.75" customHeight="1">
      <c r="A70" s="15" t="s">
        <v>44</v>
      </c>
      <c r="C70" t="s">
        <v>46</v>
      </c>
      <c r="D70">
        <v>0</v>
      </c>
      <c r="E70">
        <f>IF(ISERROR(FIND(" ",$C70,D70+1)),-1,FIND(" ",$C70,D70+1))</f>
        <v>7</v>
      </c>
      <c r="F70">
        <f>IF(ISERROR(FIND(" ",$C70,E70+1)),-1,FIND(" ",$C70,E70+1))</f>
        <v>-1</v>
      </c>
      <c r="G70">
        <f>IF(ISERROR(FIND(" ",$C70,F70+1)),-1,FIND(" ",$C70,F70+1))</f>
        <v>-1</v>
      </c>
      <c r="H70">
        <f>IF(ISERROR(FIND(" ",$C70,G70+1)),-1,FIND(" ",$C70,G70+1))</f>
        <v>-1</v>
      </c>
      <c r="I70" t="str">
        <f>RIGHT(C70,LEN(C70)-MAX(D70:H70))&amp;", "&amp;LEFT(C70,E70-1)</f>
        <v>Szuc, Daniel</v>
      </c>
      <c r="J70" s="2" t="s">
        <v>45</v>
      </c>
      <c r="K70" s="13" t="str">
        <f>""</f>
        <v/>
      </c>
      <c r="L70" s="5">
        <v>0</v>
      </c>
      <c r="M70" s="5">
        <v>1</v>
      </c>
      <c r="N70" s="5">
        <v>0</v>
      </c>
      <c r="O70" s="5">
        <v>0</v>
      </c>
      <c r="P70" s="5">
        <v>1</v>
      </c>
      <c r="Q70" s="5">
        <v>0</v>
      </c>
      <c r="R70" s="5">
        <v>0</v>
      </c>
      <c r="S70" s="5">
        <v>0</v>
      </c>
      <c r="T70" s="9" t="s">
        <v>255</v>
      </c>
      <c r="U70" s="9">
        <f>MATCH(T70,sections,0)-1</f>
        <v>0</v>
      </c>
      <c r="V70">
        <f t="array" ref="V70">SUM(L70:S70*L$1:S$1)</f>
        <v>18</v>
      </c>
    </row>
    <row r="71" spans="1:22" ht="15.75" customHeight="1">
      <c r="A71" s="15" t="s">
        <v>41</v>
      </c>
      <c r="C71" t="s">
        <v>42</v>
      </c>
      <c r="D71">
        <v>0</v>
      </c>
      <c r="E71">
        <f>IF(ISERROR(FIND(" ",$C71,D71+1)),-1,FIND(" ",$C71,D71+1))</f>
        <v>5</v>
      </c>
      <c r="F71">
        <f>IF(ISERROR(FIND(" ",$C71,E71+1)),-1,FIND(" ",$C71,E71+1))</f>
        <v>-1</v>
      </c>
      <c r="G71">
        <f>IF(ISERROR(FIND(" ",$C71,F71+1)),-1,FIND(" ",$C71,F71+1))</f>
        <v>-1</v>
      </c>
      <c r="H71">
        <f>IF(ISERROR(FIND(" ",$C71,G71+1)),-1,FIND(" ",$C71,G71+1))</f>
        <v>-1</v>
      </c>
      <c r="I71" t="str">
        <f>RIGHT(C71,LEN(C71)-MAX(D71:H71))&amp;", "&amp;LEFT(C71,E71-1)</f>
        <v>Tillman, Jean</v>
      </c>
      <c r="J71" s="2" t="s">
        <v>40</v>
      </c>
      <c r="K71" s="13" t="str">
        <f>""</f>
        <v/>
      </c>
      <c r="L71" s="5">
        <v>0</v>
      </c>
      <c r="M71" s="5">
        <v>0</v>
      </c>
      <c r="N71" s="5">
        <v>1</v>
      </c>
      <c r="O71" s="5">
        <v>0</v>
      </c>
      <c r="P71" s="5">
        <v>1</v>
      </c>
      <c r="Q71" s="5">
        <v>0</v>
      </c>
      <c r="R71" s="5">
        <v>1</v>
      </c>
      <c r="S71" s="5">
        <v>0</v>
      </c>
      <c r="T71" s="9" t="s">
        <v>257</v>
      </c>
      <c r="U71" s="9">
        <f>MATCH(T71,sections,0)-1</f>
        <v>1</v>
      </c>
      <c r="V71">
        <f t="array" ref="V71">SUM(L71:S71*L$1:S$1)</f>
        <v>84</v>
      </c>
    </row>
    <row r="72" spans="1:22" ht="15.75" customHeight="1">
      <c r="A72" s="15" t="s">
        <v>296</v>
      </c>
      <c r="B72" s="10" t="s">
        <v>260</v>
      </c>
      <c r="C72" t="s">
        <v>297</v>
      </c>
      <c r="I72" t="s">
        <v>298</v>
      </c>
      <c r="J72" s="2" t="s">
        <v>299</v>
      </c>
      <c r="L72" s="5">
        <v>0</v>
      </c>
      <c r="M72" s="5">
        <v>0</v>
      </c>
      <c r="N72" s="5">
        <v>0</v>
      </c>
      <c r="O72" s="5">
        <v>1</v>
      </c>
      <c r="P72" s="5">
        <v>1</v>
      </c>
      <c r="Q72" s="5">
        <v>0</v>
      </c>
      <c r="R72" s="5">
        <v>1</v>
      </c>
      <c r="T72" s="9" t="s">
        <v>257</v>
      </c>
      <c r="U72" s="9">
        <f>MATCH(T72,sections,0)-1</f>
        <v>1</v>
      </c>
      <c r="V72">
        <f t="array" ref="V72">SUM(L72:S72*L$1:S$1)</f>
        <v>88</v>
      </c>
    </row>
    <row r="73" spans="1:22" ht="15.75" customHeight="1">
      <c r="A73" s="15" t="s">
        <v>13</v>
      </c>
      <c r="B73" s="10" t="s">
        <v>260</v>
      </c>
      <c r="C73" t="s">
        <v>19</v>
      </c>
      <c r="D73">
        <v>0</v>
      </c>
      <c r="E73">
        <f>IF(ISERROR(FIND(" ",$C73,D73+1)),-1,FIND(" ",$C73,D73+1))</f>
        <v>7</v>
      </c>
      <c r="F73">
        <f>IF(ISERROR(FIND(" ",$C73,E73+1)),-1,FIND(" ",$C73,E73+1))</f>
        <v>13</v>
      </c>
      <c r="G73">
        <f>IF(ISERROR(FIND(" ",$C73,F73+1)),-1,FIND(" ",$C73,F73+1))</f>
        <v>-1</v>
      </c>
      <c r="H73">
        <f>IF(ISERROR(FIND(" ",$C73,G73+1)),-1,FIND(" ",$C73,G73+1))</f>
        <v>-1</v>
      </c>
      <c r="I73" s="3" t="s">
        <v>214</v>
      </c>
      <c r="J73" s="2" t="s">
        <v>12</v>
      </c>
      <c r="K73" s="13" t="str">
        <f>""</f>
        <v/>
      </c>
      <c r="L73" s="5">
        <v>0</v>
      </c>
      <c r="M73" s="5">
        <v>0</v>
      </c>
      <c r="N73" s="5">
        <v>0</v>
      </c>
      <c r="O73" s="5">
        <v>0</v>
      </c>
      <c r="P73" s="5">
        <v>1</v>
      </c>
      <c r="Q73" s="5">
        <v>0</v>
      </c>
      <c r="R73" s="5">
        <v>0</v>
      </c>
      <c r="S73" s="5">
        <v>0</v>
      </c>
      <c r="T73" s="9" t="s">
        <v>257</v>
      </c>
      <c r="U73" s="9">
        <f>MATCH(T73,sections,0)-1</f>
        <v>1</v>
      </c>
      <c r="V73">
        <f t="array" ref="V73">SUM(L73:S73*L$1:S$1)</f>
        <v>16</v>
      </c>
    </row>
    <row r="74" spans="1:22" ht="15.75" customHeight="1">
      <c r="A74" s="15" t="s">
        <v>164</v>
      </c>
      <c r="C74" t="s">
        <v>165</v>
      </c>
      <c r="D74">
        <v>0</v>
      </c>
      <c r="E74">
        <f>IF(ISERROR(FIND(" ",$C74,D74+1)),-1,FIND(" ",$C74,D74+1))</f>
        <v>7</v>
      </c>
      <c r="F74">
        <f>IF(ISERROR(FIND(" ",$C74,E74+1)),-1,FIND(" ",$C74,E74+1))</f>
        <v>-1</v>
      </c>
      <c r="G74">
        <f>IF(ISERROR(FIND(" ",$C74,F74+1)),-1,FIND(" ",$C74,F74+1))</f>
        <v>-1</v>
      </c>
      <c r="H74">
        <f>IF(ISERROR(FIND(" ",$C74,G74+1)),-1,FIND(" ",$C74,G74+1))</f>
        <v>-1</v>
      </c>
      <c r="I74" t="str">
        <f>RIGHT(C74,LEN(C74)-MAX(D74:H74))&amp;", "&amp;LEFT(C74,E74-1)</f>
        <v>Wailgum, Thomas</v>
      </c>
      <c r="J74" s="2" t="s">
        <v>163</v>
      </c>
      <c r="K74" s="13" t="str">
        <f>""</f>
        <v/>
      </c>
      <c r="L74" s="5">
        <v>0</v>
      </c>
      <c r="M74" s="5">
        <v>1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9" t="s">
        <v>255</v>
      </c>
      <c r="U74" s="9">
        <f>MATCH(T74,sections,0)-1</f>
        <v>0</v>
      </c>
      <c r="V74">
        <f t="array" ref="V74">SUM(L74:S74*L$1:S$1)</f>
        <v>2</v>
      </c>
    </row>
    <row r="75" spans="1:22" ht="15.75" customHeight="1">
      <c r="A75" s="15" t="s">
        <v>104</v>
      </c>
      <c r="C75" t="s">
        <v>105</v>
      </c>
      <c r="D75">
        <v>0</v>
      </c>
      <c r="E75">
        <f>IF(ISERROR(FIND(" ",$C75,D75+1)),-1,FIND(" ",$C75,D75+1))</f>
        <v>5</v>
      </c>
      <c r="F75">
        <f>IF(ISERROR(FIND(" ",$C75,E75+1)),-1,FIND(" ",$C75,E75+1))</f>
        <v>-1</v>
      </c>
      <c r="G75">
        <f>IF(ISERROR(FIND(" ",$C75,F75+1)),-1,FIND(" ",$C75,F75+1))</f>
        <v>-1</v>
      </c>
      <c r="H75">
        <f>IF(ISERROR(FIND(" ",$C75,G75+1)),-1,FIND(" ",$C75,G75+1))</f>
        <v>-1</v>
      </c>
      <c r="I75" t="str">
        <f>RIGHT(C75,LEN(C75)-MAX(D75:H75))&amp;", "&amp;LEFT(C75,E75-1)</f>
        <v>Waterworth, John</v>
      </c>
      <c r="J75" s="2" t="s">
        <v>106</v>
      </c>
      <c r="K75" s="13" t="str">
        <f>""</f>
        <v/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1</v>
      </c>
      <c r="S75" s="5">
        <v>0</v>
      </c>
      <c r="T75" s="9" t="s">
        <v>257</v>
      </c>
      <c r="U75" s="9">
        <f>MATCH(T75,sections,0)-1</f>
        <v>1</v>
      </c>
      <c r="V75">
        <f t="array" ref="V75">SUM(L75:S75*L$1:S$1)</f>
        <v>64</v>
      </c>
    </row>
    <row r="76" spans="1:22" ht="15.75" customHeight="1">
      <c r="A76" s="15" t="s">
        <v>172</v>
      </c>
      <c r="C76" t="s">
        <v>171</v>
      </c>
      <c r="D76">
        <v>0</v>
      </c>
      <c r="E76">
        <f>IF(ISERROR(FIND(" ",$C76,D76+1)),-1,FIND(" ",$C76,D76+1))</f>
        <v>5</v>
      </c>
      <c r="F76">
        <f>IF(ISERROR(FIND(" ",$C76,E76+1)),-1,FIND(" ",$C76,E76+1))</f>
        <v>-1</v>
      </c>
      <c r="G76">
        <f>IF(ISERROR(FIND(" ",$C76,F76+1)),-1,FIND(" ",$C76,F76+1))</f>
        <v>-1</v>
      </c>
      <c r="H76">
        <f>IF(ISERROR(FIND(" ",$C76,G76+1)),-1,FIND(" ",$C76,G76+1))</f>
        <v>-1</v>
      </c>
      <c r="I76" t="str">
        <f>RIGHT(C76,LEN(C76)-MAX(D76:H76))&amp;", "&amp;LEFT(C76,E76-1)</f>
        <v>Wiegers, Karl</v>
      </c>
      <c r="J76" s="2" t="s">
        <v>173</v>
      </c>
      <c r="K76" s="13" t="str">
        <f>""</f>
        <v/>
      </c>
      <c r="L76" s="5">
        <v>0</v>
      </c>
      <c r="M76" s="5">
        <v>1</v>
      </c>
      <c r="N76" s="5">
        <v>0</v>
      </c>
      <c r="O76" s="5">
        <v>0</v>
      </c>
      <c r="P76" s="5">
        <v>0</v>
      </c>
      <c r="Q76" s="5">
        <v>1</v>
      </c>
      <c r="R76" s="5">
        <v>0</v>
      </c>
      <c r="S76" s="5">
        <v>0</v>
      </c>
      <c r="T76" s="9" t="s">
        <v>255</v>
      </c>
      <c r="U76" s="9">
        <f>MATCH(T76,sections,0)-1</f>
        <v>0</v>
      </c>
      <c r="V76">
        <f t="array" ref="V76">SUM(L76:S76*L$1:S$1)</f>
        <v>34</v>
      </c>
    </row>
    <row r="77" spans="1:22" ht="15.75" customHeight="1">
      <c r="A77" s="15" t="s">
        <v>29</v>
      </c>
      <c r="C77" t="s">
        <v>28</v>
      </c>
      <c r="D77">
        <v>0</v>
      </c>
      <c r="E77">
        <f>IF(ISERROR(FIND(" ",$C77,D77+1)),-1,FIND(" ",$C77,D77+1))</f>
        <v>-1</v>
      </c>
      <c r="F77">
        <f>IF(ISERROR(FIND(" ",$C77,E77+1)),-1,FIND(" ",$C77,E77+1))</f>
        <v>-1</v>
      </c>
      <c r="G77">
        <f>IF(ISERROR(FIND(" ",$C77,F77+1)),-1,FIND(" ",$C77,F77+1))</f>
        <v>-1</v>
      </c>
      <c r="H77">
        <f>IF(ISERROR(FIND(" ",$C77,G77+1)),-1,FIND(" ",$C77,G77+1))</f>
        <v>-1</v>
      </c>
      <c r="I77" s="3" t="str">
        <f>RIGHT(C77,LEN(C77)-MAX(D77:H77))</f>
        <v>Wikipedia</v>
      </c>
      <c r="J77" s="2" t="s">
        <v>27</v>
      </c>
      <c r="K77" s="13" t="str">
        <f>""</f>
        <v/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1</v>
      </c>
      <c r="S77" s="5">
        <v>0</v>
      </c>
      <c r="T77" s="9" t="s">
        <v>257</v>
      </c>
      <c r="U77" s="9">
        <f>MATCH(T77,sections,0)-1</f>
        <v>1</v>
      </c>
      <c r="V77">
        <f t="array" ref="V77">SUM(L77:S77*L$1:S$1)</f>
        <v>64</v>
      </c>
    </row>
    <row r="78" spans="1:22" ht="15.75" customHeight="1">
      <c r="A78" s="15" t="s">
        <v>16</v>
      </c>
      <c r="C78" t="s">
        <v>276</v>
      </c>
      <c r="D78">
        <v>0</v>
      </c>
      <c r="E78">
        <f>IF(ISERROR(FIND(" ",$C78,D78+1)),-1,FIND(" ",$C78,D78+1))</f>
        <v>5</v>
      </c>
      <c r="F78">
        <f>IF(ISERROR(FIND(" ",$C78,E78+1)),-1,FIND(" ",$C78,E78+1))</f>
        <v>11</v>
      </c>
      <c r="G78">
        <f>IF(ISERROR(FIND(" ",$C78,F78+1)),-1,FIND(" ",$C78,F78+1))</f>
        <v>13</v>
      </c>
      <c r="H78">
        <f>IF(ISERROR(FIND(" ",$C78,G78+1)),-1,FIND(" ",$C78,G78+1))</f>
        <v>20</v>
      </c>
      <c r="I78" s="3" t="s">
        <v>141</v>
      </c>
      <c r="J78" s="2" t="s">
        <v>15</v>
      </c>
      <c r="K78" s="13" t="str">
        <f>""</f>
        <v/>
      </c>
      <c r="L78" s="5">
        <v>0</v>
      </c>
      <c r="M78" s="5">
        <v>0</v>
      </c>
      <c r="N78" s="5">
        <v>1</v>
      </c>
      <c r="O78" s="5">
        <v>0</v>
      </c>
      <c r="P78" s="5">
        <v>1</v>
      </c>
      <c r="Q78" s="5">
        <v>1</v>
      </c>
      <c r="R78" s="5">
        <v>0</v>
      </c>
      <c r="S78" s="5">
        <v>1</v>
      </c>
      <c r="T78" s="9" t="s">
        <v>256</v>
      </c>
      <c r="U78" s="9">
        <f>MATCH(T78,sections,0)-1</f>
        <v>2</v>
      </c>
      <c r="V78">
        <f t="array" ref="V78">SUM(L78:S78*L$1:S$1)</f>
        <v>180</v>
      </c>
    </row>
    <row r="79" spans="1:22" ht="15.75" customHeight="1">
      <c r="A79" s="15" t="s">
        <v>102</v>
      </c>
      <c r="C79" t="s">
        <v>101</v>
      </c>
      <c r="D79">
        <v>0</v>
      </c>
      <c r="E79">
        <f>IF(ISERROR(FIND(" ",$C79,D79+1)),-1,FIND(" ",$C79,D79+1))</f>
        <v>5</v>
      </c>
      <c r="F79">
        <f>IF(ISERROR(FIND(" ",$C79,E79+1)),-1,FIND(" ",$C79,E79+1))</f>
        <v>-1</v>
      </c>
      <c r="G79">
        <f>IF(ISERROR(FIND(" ",$C79,F79+1)),-1,FIND(" ",$C79,F79+1))</f>
        <v>-1</v>
      </c>
      <c r="H79">
        <f>IF(ISERROR(FIND(" ",$C79,G79+1)),-1,FIND(" ",$C79,G79+1))</f>
        <v>-1</v>
      </c>
      <c r="I79" t="str">
        <f>RIGHT(C79,LEN(C79)-MAX(D79:H79))&amp;", "&amp;LEFT(C79,E79-1)</f>
        <v>Wroblewski, Luke</v>
      </c>
      <c r="J79" s="2" t="s">
        <v>103</v>
      </c>
      <c r="K79" s="13" t="str">
        <f>""</f>
        <v/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1</v>
      </c>
      <c r="S79" s="5">
        <v>0</v>
      </c>
      <c r="T79" s="9" t="s">
        <v>257</v>
      </c>
      <c r="U79" s="9">
        <f>MATCH(T79,sections,0)-1</f>
        <v>1</v>
      </c>
      <c r="V79">
        <f t="array" ref="V79">SUM(L79:S79*L$1:S$1)</f>
        <v>64</v>
      </c>
    </row>
    <row r="80" spans="1:22" ht="15.75" customHeight="1">
      <c r="A80" s="15" t="s">
        <v>280</v>
      </c>
      <c r="C80" t="s">
        <v>281</v>
      </c>
      <c r="D80">
        <v>0</v>
      </c>
      <c r="E80">
        <f>IF(ISERROR(FIND(" ",$C80,D80+1)),-1,FIND(" ",$C80,D80+1))</f>
        <v>5</v>
      </c>
      <c r="F80">
        <f>IF(ISERROR(FIND(" ",$C80,E80+1)),-1,FIND(" ",$C80,E80+1))</f>
        <v>14</v>
      </c>
      <c r="G80">
        <f>IF(ISERROR(FIND(" ",$C80,F80+1)),-1,FIND(" ",$C80,F80+1))</f>
        <v>24</v>
      </c>
      <c r="H80">
        <f>IF(ISERROR(FIND(" ",$C80,G80+1)),-1,FIND(" ",$C80,G80+1))</f>
        <v>32</v>
      </c>
      <c r="I80" t="s">
        <v>285</v>
      </c>
      <c r="J80" s="2" t="s">
        <v>282</v>
      </c>
      <c r="L80" s="5">
        <v>0</v>
      </c>
      <c r="M80" s="5">
        <v>0</v>
      </c>
      <c r="N80" s="5">
        <v>0</v>
      </c>
      <c r="O80" s="5">
        <v>0</v>
      </c>
      <c r="P80" s="5">
        <v>1</v>
      </c>
      <c r="Q80" s="5">
        <v>0</v>
      </c>
      <c r="R80" s="5">
        <v>1</v>
      </c>
      <c r="S80" s="5">
        <v>0</v>
      </c>
      <c r="T80" s="9" t="s">
        <v>257</v>
      </c>
      <c r="U80" s="9">
        <f>MATCH(T80,sections,0)-1</f>
        <v>1</v>
      </c>
      <c r="V80">
        <f t="array" ref="V80">SUM(L80:S80*L$1:S$1)</f>
        <v>80</v>
      </c>
    </row>
  </sheetData>
  <sortState ref="A3:V80">
    <sortCondition descending="1" ref="L3:L80"/>
    <sortCondition ref="I3:I80"/>
  </sortState>
  <conditionalFormatting sqref="L3:T79 T80 L80:R80">
    <cfRule type="expression" dxfId="0" priority="1">
      <formula>L3=1</formula>
    </cfRule>
  </conditionalFormatting>
  <hyperlinks>
    <hyperlink ref="J28" r:id="rId1"/>
    <hyperlink ref="J49" r:id="rId2"/>
    <hyperlink ref="J7" r:id="rId3"/>
    <hyperlink ref="J45" r:id="rId4"/>
    <hyperlink ref="J43" r:id="rId5"/>
    <hyperlink ref="J41" r:id="rId6"/>
    <hyperlink ref="J73" r:id="rId7"/>
    <hyperlink ref="J78" r:id="rId8"/>
    <hyperlink ref="J42" r:id="rId9"/>
    <hyperlink ref="J64" r:id="rId10"/>
    <hyperlink ref="J8" r:id="rId11"/>
    <hyperlink ref="J77" r:id="rId12"/>
    <hyperlink ref="J30" r:id="rId13"/>
    <hyperlink ref="J59" r:id="rId14"/>
    <hyperlink ref="J44" r:id="rId15"/>
    <hyperlink ref="J71" r:id="rId16"/>
    <hyperlink ref="J6" r:id="rId17"/>
    <hyperlink ref="J70" r:id="rId18"/>
    <hyperlink ref="J14" r:id="rId19"/>
    <hyperlink ref="J15" r:id="rId20"/>
    <hyperlink ref="J55" r:id="rId21"/>
    <hyperlink ref="J13" r:id="rId22"/>
    <hyperlink ref="J56" r:id="rId23"/>
    <hyperlink ref="J52" r:id="rId24"/>
    <hyperlink ref="J54" r:id="rId25"/>
    <hyperlink ref="J53" r:id="rId26"/>
    <hyperlink ref="J17" r:id="rId27"/>
    <hyperlink ref="J58" r:id="rId28"/>
    <hyperlink ref="J57" r:id="rId29"/>
    <hyperlink ref="J16" r:id="rId30"/>
    <hyperlink ref="J65" r:id="rId31"/>
    <hyperlink ref="J38" r:id="rId32"/>
    <hyperlink ref="J40" r:id="rId33"/>
    <hyperlink ref="J10" r:id="rId34"/>
    <hyperlink ref="J63" r:id="rId35"/>
    <hyperlink ref="J79" r:id="rId36"/>
    <hyperlink ref="J75" r:id="rId37"/>
    <hyperlink ref="J21" r:id="rId38"/>
    <hyperlink ref="J33" r:id="rId39"/>
    <hyperlink ref="J60" r:id="rId40"/>
    <hyperlink ref="J20" r:id="rId41"/>
    <hyperlink ref="J51" r:id="rId42"/>
    <hyperlink ref="J32" r:id="rId43"/>
    <hyperlink ref="J35" r:id="rId44"/>
    <hyperlink ref="J34" r:id="rId45"/>
    <hyperlink ref="J69" r:id="rId46"/>
    <hyperlink ref="J29" r:id="rId47"/>
    <hyperlink ref="J36" r:id="rId48"/>
    <hyperlink ref="J5" r:id="rId49"/>
    <hyperlink ref="J9" r:id="rId50"/>
    <hyperlink ref="J37" r:id="rId51"/>
    <hyperlink ref="J39" r:id="rId52"/>
    <hyperlink ref="J48" r:id="rId53"/>
    <hyperlink ref="J4" r:id="rId54" location="BarretAugust2008"/>
    <hyperlink ref="J3" r:id="rId55"/>
    <hyperlink ref="J74" r:id="rId56"/>
    <hyperlink ref="J23" r:id="rId57"/>
    <hyperlink ref="J25" r:id="rId58"/>
    <hyperlink ref="J67" r:id="rId59"/>
    <hyperlink ref="J66" r:id="rId60"/>
    <hyperlink ref="J26" r:id="rId61"/>
    <hyperlink ref="J76" r:id="rId62" location="reqs"/>
    <hyperlink ref="J22" r:id="rId63"/>
    <hyperlink ref="J24" r:id="rId64"/>
    <hyperlink ref="J31" r:id="rId65"/>
    <hyperlink ref="J62" r:id="rId66"/>
    <hyperlink ref="J18" r:id="rId67"/>
    <hyperlink ref="J68" r:id="rId68"/>
    <hyperlink ref="J61" r:id="rId69"/>
    <hyperlink ref="J11" r:id="rId70"/>
    <hyperlink ref="J27" r:id="rId71"/>
    <hyperlink ref="J19" r:id="rId72"/>
    <hyperlink ref="J50" r:id="rId73"/>
    <hyperlink ref="J46" r:id="rId74"/>
    <hyperlink ref="J47" r:id="rId75"/>
    <hyperlink ref="J80" r:id="rId76"/>
    <hyperlink ref="J12" r:id="rId77"/>
    <hyperlink ref="J72" r:id="rId78"/>
  </hyperlinks>
  <pageMargins left="0.7" right="0.7" top="0.75" bottom="0.75" header="0.3" footer="0.3"/>
  <pageSetup orientation="portrait" horizontalDpi="300" verticalDpi="300" r:id="rId79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2"/>
  <sheetViews>
    <sheetView workbookViewId="0">
      <selection activeCell="D5" sqref="D5"/>
    </sheetView>
  </sheetViews>
  <sheetFormatPr defaultRowHeight="15"/>
  <sheetData>
    <row r="1" spans="1:4">
      <c r="A1" t="s">
        <v>61</v>
      </c>
    </row>
    <row r="3" spans="1:4">
      <c r="A3" t="s">
        <v>62</v>
      </c>
    </row>
    <row r="5" spans="1:4">
      <c r="A5" t="s">
        <v>63</v>
      </c>
      <c r="D5" t="s">
        <v>71</v>
      </c>
    </row>
    <row r="6" spans="1:4">
      <c r="A6" t="s">
        <v>64</v>
      </c>
      <c r="D6" t="s">
        <v>73</v>
      </c>
    </row>
    <row r="7" spans="1:4">
      <c r="A7" t="s">
        <v>65</v>
      </c>
      <c r="D7" t="s">
        <v>74</v>
      </c>
    </row>
    <row r="8" spans="1:4">
      <c r="A8" t="s">
        <v>66</v>
      </c>
      <c r="D8" t="s">
        <v>72</v>
      </c>
    </row>
    <row r="9" spans="1:4">
      <c r="A9" t="s">
        <v>67</v>
      </c>
    </row>
    <row r="10" spans="1:4">
      <c r="A10" t="s">
        <v>68</v>
      </c>
    </row>
    <row r="11" spans="1:4">
      <c r="A11" t="s">
        <v>69</v>
      </c>
    </row>
    <row r="12" spans="1:4">
      <c r="A12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52"/>
  <sheetViews>
    <sheetView workbookViewId="0">
      <selection activeCell="B76" sqref="B76"/>
    </sheetView>
  </sheetViews>
  <sheetFormatPr defaultRowHeight="15"/>
  <sheetData>
    <row r="1" spans="1:8">
      <c r="A1" s="4">
        <v>1</v>
      </c>
      <c r="B1">
        <v>1</v>
      </c>
      <c r="E1" t="s">
        <v>1</v>
      </c>
      <c r="F1" t="s">
        <v>207</v>
      </c>
    </row>
    <row r="2" spans="1:8">
      <c r="A2" s="4">
        <v>1</v>
      </c>
      <c r="B2">
        <f t="shared" ref="B2:B33" si="0">B1+SIGN(A2&lt;&gt;A1)</f>
        <v>1</v>
      </c>
      <c r="E2" t="s">
        <v>91</v>
      </c>
      <c r="F2" t="s">
        <v>208</v>
      </c>
    </row>
    <row r="3" spans="1:8">
      <c r="A3" s="4">
        <v>1</v>
      </c>
      <c r="B3">
        <f t="shared" si="0"/>
        <v>1</v>
      </c>
      <c r="E3" t="s">
        <v>14</v>
      </c>
    </row>
    <row r="4" spans="1:8">
      <c r="A4" s="4">
        <v>1</v>
      </c>
      <c r="B4">
        <f t="shared" si="0"/>
        <v>1</v>
      </c>
      <c r="E4" t="s">
        <v>198</v>
      </c>
    </row>
    <row r="5" spans="1:8">
      <c r="A5" s="4">
        <v>1</v>
      </c>
      <c r="B5">
        <f t="shared" si="0"/>
        <v>1</v>
      </c>
      <c r="E5" t="s">
        <v>5</v>
      </c>
      <c r="F5" t="s">
        <v>209</v>
      </c>
    </row>
    <row r="6" spans="1:8">
      <c r="A6" s="4">
        <v>1</v>
      </c>
      <c r="B6">
        <f t="shared" si="0"/>
        <v>1</v>
      </c>
      <c r="E6" t="s">
        <v>78</v>
      </c>
    </row>
    <row r="7" spans="1:8">
      <c r="A7" s="4">
        <v>4</v>
      </c>
      <c r="B7">
        <f t="shared" si="0"/>
        <v>2</v>
      </c>
      <c r="E7" t="s">
        <v>31</v>
      </c>
    </row>
    <row r="8" spans="1:8">
      <c r="A8" s="4">
        <v>4</v>
      </c>
      <c r="B8">
        <f t="shared" si="0"/>
        <v>2</v>
      </c>
      <c r="E8" t="s">
        <v>211</v>
      </c>
    </row>
    <row r="9" spans="1:8">
      <c r="A9" s="4">
        <v>4</v>
      </c>
      <c r="B9">
        <f t="shared" si="0"/>
        <v>2</v>
      </c>
      <c r="H9">
        <v>25</v>
      </c>
    </row>
    <row r="10" spans="1:8">
      <c r="A10" s="4">
        <v>4</v>
      </c>
      <c r="B10">
        <f t="shared" si="0"/>
        <v>2</v>
      </c>
      <c r="H10">
        <v>10</v>
      </c>
    </row>
    <row r="11" spans="1:8">
      <c r="A11" s="4">
        <v>4</v>
      </c>
      <c r="B11">
        <f t="shared" si="0"/>
        <v>2</v>
      </c>
      <c r="H11">
        <v>3</v>
      </c>
    </row>
    <row r="12" spans="1:8">
      <c r="A12" s="4">
        <v>4</v>
      </c>
      <c r="B12">
        <f t="shared" si="0"/>
        <v>2</v>
      </c>
      <c r="H12">
        <v>51</v>
      </c>
    </row>
    <row r="13" spans="1:8">
      <c r="A13" s="4">
        <v>4</v>
      </c>
      <c r="B13">
        <f t="shared" si="0"/>
        <v>2</v>
      </c>
      <c r="H13">
        <v>16</v>
      </c>
    </row>
    <row r="14" spans="1:8">
      <c r="A14" s="4">
        <v>4</v>
      </c>
      <c r="B14">
        <f t="shared" si="0"/>
        <v>2</v>
      </c>
      <c r="H14">
        <v>28</v>
      </c>
    </row>
    <row r="15" spans="1:8">
      <c r="A15" s="4">
        <v>4</v>
      </c>
      <c r="B15">
        <f t="shared" si="0"/>
        <v>2</v>
      </c>
      <c r="H15">
        <v>19</v>
      </c>
    </row>
    <row r="16" spans="1:8">
      <c r="A16" s="4">
        <v>5</v>
      </c>
      <c r="B16">
        <f t="shared" si="0"/>
        <v>3</v>
      </c>
    </row>
    <row r="17" spans="1:2">
      <c r="A17" s="4">
        <v>5</v>
      </c>
      <c r="B17">
        <f t="shared" si="0"/>
        <v>3</v>
      </c>
    </row>
    <row r="18" spans="1:2">
      <c r="A18" s="4">
        <v>5</v>
      </c>
      <c r="B18">
        <f t="shared" si="0"/>
        <v>3</v>
      </c>
    </row>
    <row r="19" spans="1:2">
      <c r="A19" s="4">
        <v>5</v>
      </c>
      <c r="B19">
        <f t="shared" si="0"/>
        <v>3</v>
      </c>
    </row>
    <row r="20" spans="1:2">
      <c r="A20" s="4">
        <v>6</v>
      </c>
      <c r="B20">
        <f t="shared" si="0"/>
        <v>4</v>
      </c>
    </row>
    <row r="21" spans="1:2">
      <c r="A21" s="4">
        <v>6</v>
      </c>
      <c r="B21">
        <f t="shared" si="0"/>
        <v>4</v>
      </c>
    </row>
    <row r="22" spans="1:2">
      <c r="A22" s="4">
        <v>8</v>
      </c>
      <c r="B22">
        <f t="shared" si="0"/>
        <v>5</v>
      </c>
    </row>
    <row r="23" spans="1:2">
      <c r="A23" s="4">
        <v>8</v>
      </c>
      <c r="B23">
        <f t="shared" si="0"/>
        <v>5</v>
      </c>
    </row>
    <row r="24" spans="1:2">
      <c r="A24" s="4">
        <v>8</v>
      </c>
      <c r="B24">
        <f t="shared" si="0"/>
        <v>5</v>
      </c>
    </row>
    <row r="25" spans="1:2">
      <c r="A25" s="4">
        <v>8</v>
      </c>
      <c r="B25">
        <f t="shared" si="0"/>
        <v>5</v>
      </c>
    </row>
    <row r="26" spans="1:2">
      <c r="A26" s="4">
        <v>8</v>
      </c>
      <c r="B26">
        <f t="shared" si="0"/>
        <v>5</v>
      </c>
    </row>
    <row r="27" spans="1:2">
      <c r="A27" s="4">
        <v>8</v>
      </c>
      <c r="B27">
        <f t="shared" si="0"/>
        <v>5</v>
      </c>
    </row>
    <row r="28" spans="1:2">
      <c r="A28" s="4">
        <v>8</v>
      </c>
      <c r="B28">
        <f t="shared" si="0"/>
        <v>5</v>
      </c>
    </row>
    <row r="29" spans="1:2">
      <c r="A29" s="4">
        <v>8</v>
      </c>
      <c r="B29">
        <f t="shared" si="0"/>
        <v>5</v>
      </c>
    </row>
    <row r="30" spans="1:2">
      <c r="A30" s="4">
        <v>8</v>
      </c>
      <c r="B30">
        <f t="shared" si="0"/>
        <v>5</v>
      </c>
    </row>
    <row r="31" spans="1:2">
      <c r="A31" s="4">
        <v>8</v>
      </c>
      <c r="B31">
        <f t="shared" si="0"/>
        <v>5</v>
      </c>
    </row>
    <row r="32" spans="1:2">
      <c r="A32" s="4">
        <v>8</v>
      </c>
      <c r="B32">
        <f t="shared" si="0"/>
        <v>5</v>
      </c>
    </row>
    <row r="33" spans="1:2">
      <c r="A33" s="4">
        <v>8</v>
      </c>
      <c r="B33">
        <f t="shared" si="0"/>
        <v>5</v>
      </c>
    </row>
    <row r="34" spans="1:2">
      <c r="A34" s="4">
        <v>8</v>
      </c>
      <c r="B34">
        <f t="shared" ref="B34:B65" si="1">B33+SIGN(A34&lt;&gt;A33)</f>
        <v>5</v>
      </c>
    </row>
    <row r="35" spans="1:2">
      <c r="A35" s="4">
        <v>8</v>
      </c>
      <c r="B35">
        <f t="shared" si="1"/>
        <v>5</v>
      </c>
    </row>
    <row r="36" spans="1:2">
      <c r="A36" s="4">
        <v>8</v>
      </c>
      <c r="B36">
        <f t="shared" si="1"/>
        <v>5</v>
      </c>
    </row>
    <row r="37" spans="1:2">
      <c r="A37" s="4">
        <v>8</v>
      </c>
      <c r="B37">
        <f t="shared" si="1"/>
        <v>5</v>
      </c>
    </row>
    <row r="38" spans="1:2">
      <c r="A38" s="4">
        <v>8</v>
      </c>
      <c r="B38">
        <f t="shared" si="1"/>
        <v>5</v>
      </c>
    </row>
    <row r="39" spans="1:2">
      <c r="A39" s="4">
        <v>13</v>
      </c>
      <c r="B39">
        <f t="shared" si="1"/>
        <v>6</v>
      </c>
    </row>
    <row r="40" spans="1:2">
      <c r="A40" s="4">
        <v>17</v>
      </c>
      <c r="B40">
        <f t="shared" si="1"/>
        <v>7</v>
      </c>
    </row>
    <row r="41" spans="1:2">
      <c r="A41" s="4">
        <v>17</v>
      </c>
      <c r="B41">
        <f t="shared" si="1"/>
        <v>7</v>
      </c>
    </row>
    <row r="42" spans="1:2">
      <c r="A42" s="4">
        <v>17</v>
      </c>
      <c r="B42">
        <f t="shared" si="1"/>
        <v>7</v>
      </c>
    </row>
    <row r="43" spans="1:2">
      <c r="A43" s="4">
        <v>17</v>
      </c>
      <c r="B43">
        <f t="shared" si="1"/>
        <v>7</v>
      </c>
    </row>
    <row r="44" spans="1:2">
      <c r="A44" s="4">
        <v>17</v>
      </c>
      <c r="B44">
        <f t="shared" si="1"/>
        <v>7</v>
      </c>
    </row>
    <row r="45" spans="1:2">
      <c r="A45" s="4">
        <v>48</v>
      </c>
      <c r="B45">
        <f t="shared" si="1"/>
        <v>8</v>
      </c>
    </row>
    <row r="46" spans="1:2">
      <c r="A46" s="4">
        <v>48</v>
      </c>
      <c r="B46">
        <f t="shared" si="1"/>
        <v>8</v>
      </c>
    </row>
    <row r="47" spans="1:2">
      <c r="A47" s="4">
        <v>48</v>
      </c>
      <c r="B47">
        <f t="shared" si="1"/>
        <v>8</v>
      </c>
    </row>
    <row r="48" spans="1:2">
      <c r="A48" s="4">
        <v>48</v>
      </c>
      <c r="B48">
        <f t="shared" si="1"/>
        <v>8</v>
      </c>
    </row>
    <row r="49" spans="1:2">
      <c r="A49" s="4">
        <v>52</v>
      </c>
      <c r="B49">
        <f t="shared" si="1"/>
        <v>9</v>
      </c>
    </row>
    <row r="50" spans="1:2">
      <c r="A50" s="4">
        <v>52</v>
      </c>
      <c r="B50">
        <f t="shared" si="1"/>
        <v>9</v>
      </c>
    </row>
    <row r="51" spans="1:2">
      <c r="A51" s="4">
        <v>68</v>
      </c>
      <c r="B51">
        <f t="shared" si="1"/>
        <v>10</v>
      </c>
    </row>
    <row r="52" spans="1:2">
      <c r="A52" s="4">
        <v>69</v>
      </c>
      <c r="B52">
        <f t="shared" si="1"/>
        <v>11</v>
      </c>
    </row>
    <row r="53" spans="1:2">
      <c r="A53" s="4">
        <v>76</v>
      </c>
      <c r="B53">
        <f t="shared" si="1"/>
        <v>12</v>
      </c>
    </row>
    <row r="54" spans="1:2">
      <c r="A54" s="4">
        <v>76</v>
      </c>
      <c r="B54">
        <f t="shared" si="1"/>
        <v>12</v>
      </c>
    </row>
    <row r="55" spans="1:2">
      <c r="A55" s="4">
        <v>96</v>
      </c>
      <c r="B55">
        <f t="shared" si="1"/>
        <v>13</v>
      </c>
    </row>
    <row r="56" spans="1:2">
      <c r="A56" s="4">
        <v>112</v>
      </c>
      <c r="B56">
        <f t="shared" si="1"/>
        <v>14</v>
      </c>
    </row>
    <row r="57" spans="1:2">
      <c r="A57" s="4">
        <v>116</v>
      </c>
      <c r="B57">
        <f t="shared" si="1"/>
        <v>15</v>
      </c>
    </row>
    <row r="58" spans="1:2">
      <c r="A58" s="4">
        <v>129</v>
      </c>
      <c r="B58">
        <f t="shared" si="1"/>
        <v>16</v>
      </c>
    </row>
    <row r="59" spans="1:2">
      <c r="A59" s="4">
        <v>133</v>
      </c>
      <c r="B59">
        <f t="shared" si="1"/>
        <v>17</v>
      </c>
    </row>
    <row r="60" spans="1:2">
      <c r="A60" s="4">
        <v>133</v>
      </c>
      <c r="B60">
        <f t="shared" si="1"/>
        <v>17</v>
      </c>
    </row>
    <row r="61" spans="1:2">
      <c r="A61" s="4">
        <v>133</v>
      </c>
      <c r="B61">
        <f t="shared" si="1"/>
        <v>17</v>
      </c>
    </row>
    <row r="62" spans="1:2">
      <c r="A62" s="4">
        <v>133</v>
      </c>
      <c r="B62">
        <f t="shared" si="1"/>
        <v>17</v>
      </c>
    </row>
    <row r="63" spans="1:2">
      <c r="A63" s="4">
        <v>136</v>
      </c>
      <c r="B63">
        <f t="shared" si="1"/>
        <v>18</v>
      </c>
    </row>
    <row r="64" spans="1:2">
      <c r="A64" s="4">
        <v>136</v>
      </c>
      <c r="B64">
        <f t="shared" si="1"/>
        <v>18</v>
      </c>
    </row>
    <row r="65" spans="1:2">
      <c r="A65" s="4">
        <v>136</v>
      </c>
      <c r="B65">
        <f t="shared" si="1"/>
        <v>18</v>
      </c>
    </row>
    <row r="66" spans="1:2">
      <c r="A66" s="4">
        <v>136</v>
      </c>
      <c r="B66">
        <f t="shared" ref="B66:B76" si="2">B65+SIGN(A66&lt;&gt;A65)</f>
        <v>18</v>
      </c>
    </row>
    <row r="67" spans="1:2">
      <c r="A67" s="4">
        <v>136</v>
      </c>
      <c r="B67">
        <f t="shared" si="2"/>
        <v>18</v>
      </c>
    </row>
    <row r="68" spans="1:2">
      <c r="A68" s="4">
        <v>141</v>
      </c>
      <c r="B68">
        <f t="shared" si="2"/>
        <v>19</v>
      </c>
    </row>
    <row r="69" spans="1:2">
      <c r="A69" s="4">
        <v>141</v>
      </c>
      <c r="B69">
        <f t="shared" si="2"/>
        <v>19</v>
      </c>
    </row>
    <row r="70" spans="1:2">
      <c r="A70" s="4">
        <v>145</v>
      </c>
      <c r="B70">
        <f t="shared" si="2"/>
        <v>20</v>
      </c>
    </row>
    <row r="71" spans="1:2">
      <c r="A71" s="4">
        <v>166</v>
      </c>
      <c r="B71">
        <f t="shared" si="2"/>
        <v>21</v>
      </c>
    </row>
    <row r="72" spans="1:2">
      <c r="A72" s="4">
        <v>176</v>
      </c>
      <c r="B72">
        <f t="shared" si="2"/>
        <v>22</v>
      </c>
    </row>
    <row r="73" spans="1:2">
      <c r="A73" s="4">
        <v>176</v>
      </c>
      <c r="B73">
        <f t="shared" si="2"/>
        <v>22</v>
      </c>
    </row>
    <row r="74" spans="1:2">
      <c r="A74" s="4">
        <v>192</v>
      </c>
      <c r="B74">
        <f t="shared" si="2"/>
        <v>23</v>
      </c>
    </row>
    <row r="75" spans="1:2">
      <c r="A75" s="4">
        <v>197</v>
      </c>
      <c r="B75">
        <f t="shared" si="2"/>
        <v>24</v>
      </c>
    </row>
    <row r="76" spans="1:2">
      <c r="A76" s="4">
        <v>224</v>
      </c>
      <c r="B76">
        <f t="shared" si="2"/>
        <v>25</v>
      </c>
    </row>
    <row r="77" spans="1:2">
      <c r="A77" s="4"/>
    </row>
    <row r="78" spans="1:2">
      <c r="A78" s="4"/>
    </row>
    <row r="79" spans="1:2">
      <c r="A79" s="4"/>
    </row>
    <row r="80" spans="1:2">
      <c r="A80" s="4"/>
    </row>
    <row r="81" spans="1:1">
      <c r="A81" s="4"/>
    </row>
    <row r="82" spans="1:1">
      <c r="A82" s="4"/>
    </row>
    <row r="83" spans="1:1">
      <c r="A83" s="4"/>
    </row>
    <row r="84" spans="1:1">
      <c r="A84" s="4"/>
    </row>
    <row r="85" spans="1:1">
      <c r="A85" s="4"/>
    </row>
    <row r="86" spans="1:1">
      <c r="A86" s="4"/>
    </row>
    <row r="87" spans="1:1">
      <c r="A87" s="4"/>
    </row>
    <row r="88" spans="1:1">
      <c r="A88" s="4"/>
    </row>
    <row r="89" spans="1:1">
      <c r="A89" s="4"/>
    </row>
    <row r="90" spans="1:1">
      <c r="A90" s="4"/>
    </row>
    <row r="91" spans="1:1">
      <c r="A91" s="4"/>
    </row>
    <row r="92" spans="1:1">
      <c r="A92" s="4"/>
    </row>
    <row r="93" spans="1:1">
      <c r="A93" s="4"/>
    </row>
    <row r="94" spans="1:1">
      <c r="A94" s="4"/>
    </row>
    <row r="95" spans="1:1">
      <c r="A95" s="4"/>
    </row>
    <row r="96" spans="1:1">
      <c r="A96" s="4"/>
    </row>
    <row r="97" spans="1:1">
      <c r="A97" s="4"/>
    </row>
    <row r="98" spans="1:1">
      <c r="A98" s="4"/>
    </row>
    <row r="99" spans="1:1">
      <c r="A99" s="4"/>
    </row>
    <row r="100" spans="1:1">
      <c r="A100" s="4"/>
    </row>
    <row r="101" spans="1:1">
      <c r="A101" s="4"/>
    </row>
    <row r="102" spans="1:1">
      <c r="A102" s="4"/>
    </row>
    <row r="103" spans="1:1">
      <c r="A103" s="4"/>
    </row>
    <row r="104" spans="1:1">
      <c r="A104" s="4"/>
    </row>
    <row r="105" spans="1:1">
      <c r="A105" s="4"/>
    </row>
    <row r="106" spans="1:1">
      <c r="A106" s="4"/>
    </row>
    <row r="107" spans="1:1">
      <c r="A107" s="4"/>
    </row>
    <row r="108" spans="1:1">
      <c r="A108" s="4"/>
    </row>
    <row r="109" spans="1:1">
      <c r="A109" s="4"/>
    </row>
    <row r="110" spans="1:1">
      <c r="A110" s="4"/>
    </row>
    <row r="111" spans="1:1">
      <c r="A111" s="4"/>
    </row>
    <row r="112" spans="1:1">
      <c r="A112" s="4"/>
    </row>
    <row r="113" spans="1:1">
      <c r="A113" s="4"/>
    </row>
    <row r="114" spans="1:1">
      <c r="A114" s="4"/>
    </row>
    <row r="115" spans="1:1">
      <c r="A115" s="4"/>
    </row>
    <row r="116" spans="1:1">
      <c r="A116" s="4"/>
    </row>
    <row r="117" spans="1:1">
      <c r="A117" s="4"/>
    </row>
    <row r="118" spans="1:1">
      <c r="A118" s="4"/>
    </row>
    <row r="119" spans="1:1">
      <c r="A119" s="4"/>
    </row>
    <row r="120" spans="1:1">
      <c r="A120" s="4"/>
    </row>
    <row r="121" spans="1:1">
      <c r="A121" s="4"/>
    </row>
    <row r="122" spans="1:1">
      <c r="A122" s="4"/>
    </row>
    <row r="123" spans="1:1">
      <c r="A123" s="4"/>
    </row>
    <row r="124" spans="1:1">
      <c r="A124" s="4"/>
    </row>
    <row r="125" spans="1:1">
      <c r="A125" s="4"/>
    </row>
    <row r="126" spans="1:1">
      <c r="A126" s="4"/>
    </row>
    <row r="127" spans="1:1">
      <c r="A127" s="4"/>
    </row>
    <row r="128" spans="1:1">
      <c r="A128" s="4"/>
    </row>
    <row r="129" spans="1:1">
      <c r="A129" s="4"/>
    </row>
    <row r="130" spans="1:1">
      <c r="A130" s="4"/>
    </row>
    <row r="131" spans="1:1">
      <c r="A131" s="4"/>
    </row>
    <row r="132" spans="1:1">
      <c r="A132" s="4"/>
    </row>
    <row r="133" spans="1:1">
      <c r="A133" s="4"/>
    </row>
    <row r="134" spans="1:1">
      <c r="A134" s="4"/>
    </row>
    <row r="135" spans="1:1">
      <c r="A135" s="4"/>
    </row>
    <row r="136" spans="1:1">
      <c r="A136" s="4"/>
    </row>
    <row r="137" spans="1:1">
      <c r="A137" s="4"/>
    </row>
    <row r="138" spans="1:1">
      <c r="A138" s="4"/>
    </row>
    <row r="139" spans="1:1">
      <c r="A139" s="4"/>
    </row>
    <row r="140" spans="1:1">
      <c r="A140" s="4"/>
    </row>
    <row r="141" spans="1:1">
      <c r="A141" s="4"/>
    </row>
    <row r="142" spans="1:1">
      <c r="A142" s="4"/>
    </row>
    <row r="143" spans="1:1">
      <c r="A143" s="4"/>
    </row>
    <row r="144" spans="1:1">
      <c r="A144" s="4"/>
    </row>
    <row r="145" spans="1:1">
      <c r="A145" s="4"/>
    </row>
    <row r="146" spans="1:1">
      <c r="A146" s="4"/>
    </row>
    <row r="147" spans="1:1">
      <c r="A147" s="4"/>
    </row>
    <row r="148" spans="1:1">
      <c r="A148" s="4"/>
    </row>
    <row r="149" spans="1:1">
      <c r="A149" s="4"/>
    </row>
    <row r="150" spans="1:1">
      <c r="A150" s="4"/>
    </row>
    <row r="151" spans="1:1">
      <c r="A151" s="4"/>
    </row>
    <row r="152" spans="1:1">
      <c r="A152" s="4"/>
    </row>
  </sheetData>
  <sortState ref="A1:B76">
    <sortCondition ref="A2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2:F25"/>
  <sheetViews>
    <sheetView workbookViewId="0">
      <selection activeCell="B15" sqref="B15"/>
    </sheetView>
  </sheetViews>
  <sheetFormatPr defaultRowHeight="15"/>
  <cols>
    <col min="2" max="2" width="24.28515625" customWidth="1"/>
  </cols>
  <sheetData>
    <row r="2" spans="1:3">
      <c r="B2" s="6" t="s">
        <v>210</v>
      </c>
    </row>
    <row r="3" spans="1:3">
      <c r="B3" t="s">
        <v>268</v>
      </c>
      <c r="C3" t="s">
        <v>245</v>
      </c>
    </row>
    <row r="4" spans="1:3">
      <c r="B4" t="s">
        <v>243</v>
      </c>
      <c r="C4" t="s">
        <v>246</v>
      </c>
    </row>
    <row r="5" spans="1:3">
      <c r="B5" t="s">
        <v>244</v>
      </c>
      <c r="C5" t="s">
        <v>248</v>
      </c>
    </row>
    <row r="6" spans="1:3">
      <c r="B6" t="s">
        <v>247</v>
      </c>
      <c r="C6" t="s">
        <v>249</v>
      </c>
    </row>
    <row r="7" spans="1:3">
      <c r="B7" t="s">
        <v>259</v>
      </c>
      <c r="C7" t="s">
        <v>250</v>
      </c>
    </row>
    <row r="12" spans="1:3">
      <c r="A12" t="s">
        <v>241</v>
      </c>
    </row>
    <row r="13" spans="1:3">
      <c r="C13" t="s">
        <v>242</v>
      </c>
    </row>
    <row r="19" spans="2:6">
      <c r="B19" t="s">
        <v>264</v>
      </c>
    </row>
    <row r="20" spans="2:6">
      <c r="B20" t="s">
        <v>265</v>
      </c>
    </row>
    <row r="21" spans="2:6">
      <c r="D21" t="s">
        <v>266</v>
      </c>
      <c r="E21" t="s">
        <v>267</v>
      </c>
    </row>
    <row r="22" spans="2:6">
      <c r="D22">
        <v>0</v>
      </c>
      <c r="E22">
        <v>0</v>
      </c>
      <c r="F22">
        <v>1</v>
      </c>
    </row>
    <row r="23" spans="2:6">
      <c r="D23">
        <v>0</v>
      </c>
      <c r="E23">
        <v>1</v>
      </c>
      <c r="F23">
        <v>0</v>
      </c>
    </row>
    <row r="24" spans="2:6">
      <c r="D24">
        <v>1</v>
      </c>
      <c r="E24">
        <v>0</v>
      </c>
      <c r="F24">
        <v>0</v>
      </c>
    </row>
    <row r="25" spans="2:6">
      <c r="D25">
        <v>1</v>
      </c>
      <c r="E25">
        <v>1</v>
      </c>
      <c r="F25">
        <v>1</v>
      </c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B106"/>
  <sheetViews>
    <sheetView tabSelected="1" topLeftCell="A10" workbookViewId="0">
      <selection activeCell="A10" sqref="A1:B1048576"/>
    </sheetView>
  </sheetViews>
  <sheetFormatPr defaultColWidth="5.140625" defaultRowHeight="15"/>
  <cols>
    <col min="2" max="2" width="5.85546875" bestFit="1" customWidth="1"/>
  </cols>
  <sheetData>
    <row r="1" spans="1:2">
      <c r="A1" t="str">
        <f>"// Data for resources.html"</f>
        <v>// Data for resources.html</v>
      </c>
    </row>
    <row r="3" spans="1:2">
      <c r="A3" t="s">
        <v>284</v>
      </c>
    </row>
    <row r="4" spans="1:2">
      <c r="B4" t="s">
        <v>236</v>
      </c>
    </row>
    <row r="5" spans="1:2">
      <c r="B5" t="s">
        <v>237</v>
      </c>
    </row>
    <row r="6" spans="1:2">
      <c r="B6" t="s">
        <v>238</v>
      </c>
    </row>
    <row r="7" spans="1:2">
      <c r="B7" t="s">
        <v>239</v>
      </c>
    </row>
    <row r="8" spans="1:2">
      <c r="B8" t="s">
        <v>283</v>
      </c>
    </row>
    <row r="9" spans="1:2">
      <c r="B9" t="s">
        <v>278</v>
      </c>
    </row>
    <row r="10" spans="1:2">
      <c r="B10" t="s">
        <v>240</v>
      </c>
    </row>
    <row r="11" spans="1:2">
      <c r="B11" t="s">
        <v>235</v>
      </c>
    </row>
    <row r="13" spans="1:2">
      <c r="A13" t="s">
        <v>258</v>
      </c>
    </row>
    <row r="14" spans="1:2" s="7" customFormat="1">
      <c r="B14" s="12" t="str">
        <f>IF(LEN(data!A3)&lt;=1,IF(LEN(data!A2)&lt;=1,"",w),CONCATENATE(x,data!A3,y,data!B3,y,data!C3,y,data!J3,y,data!K3,y,data!U3,y,data!V3)&amp;IF(LEN(data!A4)&gt;1,z1_,z2_))</f>
        <v>new Resources("Patterns and the Evolving Business Analyst", "", "Jonathan Babcock", "http://practicalanalyst.com/2009/06/18/patterns-and-the-evolving-business-analyst/", "An introduction to Christopher Alexander&amp;ndash;style &amp;ldquo;patterns&amp;rdquo;.", "0", "19"),</v>
      </c>
    </row>
    <row r="15" spans="1:2">
      <c r="B15" s="12" t="str">
        <f>IF(LEN(data!A4)&lt;=1,IF(LEN(data!A3)&lt;=1,"",w),CONCATENATE(x,data!A4,y,data!B4,y,data!C4,y,data!J4,y,data!K4,y,data!U4,y,data!V4)&amp;IF(LEN(data!A5)&gt;1,z1_,z2_))</f>
        <v>new Resources("The Evolving Role of the Business Analyst", "video", "Kathleen Barret", "http://www.theiiba.org/Content/NavigationMenu/Learning/Webinars/PublicArchive/default.htm#BarretAugust2008", "", "0", "3"),</v>
      </c>
    </row>
    <row r="16" spans="1:2">
      <c r="B16" s="12" t="str">
        <f>IF(LEN(data!A5)&lt;=1,IF(LEN(data!A4)&lt;=1,"",w),CONCATENATE(x,data!A5,y,data!B5,y,data!C5,y,data!J5,y,data!K5,y,data!U5,y,data!V5)&amp;IF(LEN(data!A6)&gt;1,z1_,z2_))</f>
        <v>new Resources("Reviewing User Interfaces", "", "Rhonda Bracey", "http://www.uxmatters.com/mt/archives/2009/02/reviewing-user-interfaces.php", "Practical questions for reviewers.", "1", "83"),</v>
      </c>
    </row>
    <row r="17" spans="2:2">
      <c r="B17" s="12" t="str">
        <f>IF(LEN(data!A6)&lt;=1,IF(LEN(data!A5)&lt;=1,"",w),CONCATENATE(x,data!A6,y,data!B6,y,data!C6,y,data!J6,y,data!K6,y,data!U6,y,data!V6)&amp;IF(LEN(data!A7)&gt;1,z1_,z2_))</f>
        <v>new Resources("Reviewing User Interfaces", "PDF", "Larry L. Constantine &amp; Lucy Lockwood", "http://www.foruse.com/articles/structurestyle2.htm", "An overview emphasizing the importance of use-case narratives. Dense but thorough.", "1", "83"),</v>
      </c>
    </row>
    <row r="18" spans="2:2">
      <c r="B18" s="12" t="str">
        <f>IF(LEN(data!A7)&lt;=1,IF(LEN(data!A6)&lt;=1,"",w),CONCATENATE(x,data!A7,y,data!B7,y,data!C7,y,data!J7,y,data!K7,y,data!U7,y,data!V7)&amp;IF(LEN(data!A8)&gt;1,z1_,z2_))</f>
        <v>new Resources("Technical Writing in Agile Environments: Interview with Alyssa Fox", "podcast", "Tom Johnson &amp; Alyssa Fox", "http://www.idratherbewriting.com/2008/12/23/podcast-technical-writing-in-agile-environments-interview-with-alyssa-fox/", "", "2", "161"),</v>
      </c>
    </row>
    <row r="19" spans="2:2">
      <c r="B19" s="12" t="str">
        <f>IF(LEN(data!A8)&lt;=1,IF(LEN(data!A7)&lt;=1,"",w),CONCATENATE(x,data!A8,y,data!B8,y,data!C8,y,data!J8,y,data!K8,y,data!U8,y,data!V8)&amp;IF(LEN(data!A9)&gt;1,z1_,z2_))</f>
        <v>new Resources("The Debut of Usable, Influential Content", "", "Colleen Jones", "http://asis.org/Bulletin/Aug-09/AugSep09_Jones.html", "", "2", "5"),</v>
      </c>
    </row>
    <row r="20" spans="2:2">
      <c r="B20" s="12" t="str">
        <f>IF(LEN(data!A9)&lt;=1,IF(LEN(data!A8)&lt;=1,"",w),CONCATENATE(x,data!A9,y,data!B9,y,data!C9,y,data!J9,y,data!K9,y,data!U9,y,data!V9)&amp;IF(LEN(data!A10)&gt;1,z1_,z2_))</f>
        <v>new Resources("Including Recommendations in User Interfaces to Enhance Motivation", "", "Afshan Kirmani", "http://www.uxmatters.com/mt/archives/2009/03/including-recommendations-in-user-interfaces-to-enhance-motivation.php", "", "1", "65"),</v>
      </c>
    </row>
    <row r="21" spans="2:2">
      <c r="B21" s="12" t="str">
        <f>IF(LEN(data!A10)&lt;=1,IF(LEN(data!A9)&lt;=1,"",w),CONCATENATE(x,data!A10,y,data!B10,y,data!C10,y,data!J10,y,data!K10,y,data!U10,y,data!V10)&amp;IF(LEN(data!A11)&gt;1,z1_,z2_))</f>
        <v>new Resources("Exploring the mnemonic user interface", "PDF", "Christian Lagerkvist", "http://www.re-pdf.com/?f=531&amp;x=9233c3a94597ee684c4fb813538924a0", "", "1", "65"),</v>
      </c>
    </row>
    <row r="22" spans="2:2">
      <c r="B22" s="12" t="str">
        <f>IF(LEN(data!A11)&lt;=1,IF(LEN(data!A10)&lt;=1,"",w),CONCATENATE(x,data!A11,y,data!B11,y,data!C11,y,data!J11,y,data!K11,y,data!U11,y,data!V11)&amp;IF(LEN(data!A12)&gt;1,z1_,z2_))</f>
        <v>new Resources("Writing Software Requirements Specifications", "", "Donn Le Vie, Jr.", "http://www.techwr-l.com/techwhirl/magazine/writing/softwarerequirementspecs.html", "", "2", "35"),</v>
      </c>
    </row>
    <row r="23" spans="2:2">
      <c r="B23" s="12" t="str">
        <f>IF(LEN(data!A12)&lt;=1,IF(LEN(data!A11)&lt;=1,"",w),CONCATENATE(x,data!A12,y,data!B12,y,data!C12,y,data!J12,y,data!K12,y,data!U12,y,data!V12)&amp;IF(LEN(data!A13)&gt;1,z1_,z2_))</f>
        <v>new Resources("Top 10 Design Problems in Clinical Information Systems", "", "Michael B. Moore", "http://www.healthinfodesign.com/problems.htm", "A short, insightful checklist of typical BA/UI problems &amp;ndash; not just for healthcare projects.", "1", "67"),</v>
      </c>
    </row>
    <row r="24" spans="2:2">
      <c r="B24" s="12" t="str">
        <f>IF(LEN(data!A13)&lt;=1,IF(LEN(data!A12)&lt;=1,"",w),CONCATENATE(x,data!A13,y,data!B13,y,data!C13,y,data!J13,y,data!K13,y,data!U13,y,data!V13)&amp;IF(LEN(data!A14)&gt;1,z1_,z2_))</f>
        <v>new Resources("10 Best Application UIs of 2008 ", "", "Jakob Nielsen", "http://www.useit.com/alertbox/application-design.html", "", "1", "19"),</v>
      </c>
    </row>
    <row r="25" spans="2:2">
      <c r="B25" s="12" t="str">
        <f>IF(LEN(data!A14)&lt;=1,IF(LEN(data!A13)&lt;=1,"",w),CONCATENATE(x,data!A14,y,data!B14,y,data!C14,y,data!J14,y,data!K14,y,data!U14,y,data!V14)&amp;IF(LEN(data!A15)&gt;1,z1_,z2_))</f>
        <v>new Resources("Guesses vs. Data as Basis for Design Recommendations", "", "Jakob Nielsen", "http://www.useit.com/alertbox/guesses-data.html", "Data from as few as 2 users provides basic validation; expert opinion doesn&amp;rsquo;t", "0", "19"),</v>
      </c>
    </row>
    <row r="26" spans="2:2">
      <c r="B26" s="12" t="str">
        <f>IF(LEN(data!A15)&lt;=1,IF(LEN(data!A14)&lt;=1,"",w),CONCATENATE(x,data!A15,y,data!B15,y,data!C15,y,data!J15,y,data!K15,y,data!U15,y,data!V15)&amp;IF(LEN(data!A16)&gt;1,z1_,z2_))</f>
        <v>new Resources("Top-10 Information Architecture Mistakes", "", "Jakob Nielsen", "http://www.useit.com/alertbox/ia-mistakes.html", "", "1", "19"),</v>
      </c>
    </row>
    <row r="27" spans="2:2">
      <c r="B27" s="12" t="str">
        <f>IF(LEN(data!A16)&lt;=1,IF(LEN(data!A15)&lt;=1,"",w),CONCATENATE(x,data!A16,y,data!B16,y,data!C16,y,data!J16,y,data!K16,y,data!U16,y,data!V16)&amp;IF(LEN(data!A17)&gt;1,z1_,z2_))</f>
        <v>new Resources("useit.com", "website", "Jakob Nielsen", "http://www.useit.com/", "", "1", "23"),</v>
      </c>
    </row>
    <row r="28" spans="2:2">
      <c r="B28" s="12" t="str">
        <f>IF(LEN(data!A17)&lt;=1,IF(LEN(data!A16)&lt;=1,"",w),CONCATENATE(x,data!A17,y,data!B17,y,data!C17,y,data!J17,y,data!K17,y,data!U17,y,data!V17)&amp;IF(LEN(data!A18)&gt;1,z1_,z2_))</f>
        <v>new Resources("Writing Style for Print vs. Web", "", "Jakob Nielsen", "http://www.useit.com/alertbox/print-vs-online-content.html", "", "2", "133"),</v>
      </c>
    </row>
    <row r="29" spans="2:2">
      <c r="B29" s="12" t="str">
        <f>IF(LEN(data!A18)&lt;=1,IF(LEN(data!A17)&lt;=1,"",w),CONCATENATE(x,data!A18,y,data!B18,y,data!C18,y,data!J18,y,data!K18,y,data!U18,y,data!V18)&amp;IF(LEN(data!A19)&gt;1,z1_,z2_))</f>
        <v>new Resources("Web Design is 95% Typography", "", "Oliver Reichenstein", "http://informationarchitects.jp/the-web-is-all-about-typography-period/", "", "1", "153"),</v>
      </c>
    </row>
    <row r="30" spans="2:2">
      <c r="B30" s="12" t="str">
        <f>IF(LEN(data!A19)&lt;=1,IF(LEN(data!A18)&lt;=1,"",w),CONCATENATE(x,data!A19,y,data!B19,y,data!C19,y,data!J19,y,data!K19,y,data!U19,y,data!V19)&amp;IF(LEN(data!A20)&gt;1,z1_,z2_))</f>
        <v>new Resources("Good Documents", "", "Trellix Corporation", "http://www.gooddocuments.com/homepage/homepage.htm", "", "2", "161"),</v>
      </c>
    </row>
    <row r="31" spans="2:2">
      <c r="B31" s="12" t="str">
        <f>IF(LEN(data!A20)&lt;=1,IF(LEN(data!A19)&lt;=1,"",w),CONCATENATE(x,data!A20,y,data!B20,y,data!C20,y,data!J20,y,data!K20,y,data!U20,y,data!V20)&amp;IF(LEN(data!A21)&gt;1,z1_,z2_))</f>
        <v>new Resources("Magic Ink: Information Software and the Graphical Interface", "", "Bret Victor", "http://worrydream.com/MagicInk/", "An Edward Tufte&amp;ndash;like manifesto against  &amp;ldquo;interactivity&amp;rdquo;, with informative counterexamples.", "1", "65"),</v>
      </c>
    </row>
    <row r="32" spans="2:2">
      <c r="B32" s="12" t="str">
        <f>IF(LEN(data!A21)&lt;=1,IF(LEN(data!A20)&lt;=1,"",w),CONCATENATE(x,data!A21,y,data!B21,y,data!C21,y,data!J21,y,data!K21,y,data!U21,y,data!V21)&amp;IF(LEN(data!A23)&gt;1,z1_,z2_))</f>
        <v>new Resources("Small Multiples Within a User Interface", "", "Luke Wroblewski", "http://www.uxmatters.com/mt/archives/2005/12/small-multiples-within-a-user-interface.php", "", "1", "65"),</v>
      </c>
    </row>
    <row r="33" spans="2:2">
      <c r="B33" s="12" t="str">
        <f>IF(LEN(data!A23)&lt;=1,IF(LEN(data!A21)&lt;=1,"",w),CONCATENATE(x,data!A23,y,data!B23,y,data!C23,y,data!J23,y,data!K23,y,data!U23,y,data!V23)&amp;IF(LEN(data!A24)&gt;1,z1_,z2_))</f>
        <v>new Resources("Business Analyst Job Description", "", "Jonathan Babcock", "http://practicalanalyst.com/2007/02/14/business-analyst-job-description/", "", "0", "2"),</v>
      </c>
    </row>
    <row r="34" spans="2:2">
      <c r="B34" s="12" t="str">
        <f>IF(LEN(data!A24)&lt;=1,IF(LEN(data!A23)&lt;=1,"",w),CONCATENATE(x,data!A24,y,data!B24,y,data!C24,y,data!J24,y,data!K24,y,data!U24,y,data!V24)&amp;IF(LEN(data!A25)&gt;1,z1_,z2_))</f>
        <v>new Resources("Structured Analysis &amp; Big, Thick Documents", "", "Jonathan Babcock", "http://practicalanalyst.com/2009/06/29/structured-analysis-big-thick-documents/", "", "0", "34"),</v>
      </c>
    </row>
    <row r="35" spans="2:2">
      <c r="B35" s="12" t="str">
        <f>IF(LEN(data!A25)&lt;=1,IF(LEN(data!A24)&lt;=1,"",w),CONCATENATE(x,data!A25,y,data!B25,y,data!C25,y,data!J25,y,data!K25,y,data!U25,y,data!V25)&amp;IF(LEN(data!A26)&gt;1,z1_,z2_))</f>
        <v>new Resources("Gathering Requirements for Migration Projects", "PDF,  requires registration", "Joy Beatty", "http://www.seilevel.com/resources/#", "", "0", "2"),</v>
      </c>
    </row>
    <row r="36" spans="2:2">
      <c r="B36" s="12" t="str">
        <f>IF(LEN(data!A26)&lt;=1,IF(LEN(data!A25)&lt;=1,"",w),CONCATENATE(x,data!A26,y,data!B26,y,data!C26,y,data!J26,y,data!K26,y,data!U26,y,data!V26)&amp;IF(LEN(data!A27)&gt;1,z1_,z2_))</f>
        <v>new Resources("How To Prepare for Requirements Sessions with Your Users", "PDF,  requires registration", "Joy Beatty", "http://www.seilevel.com/resources/#", "", "0", "2"),</v>
      </c>
    </row>
    <row r="37" spans="2:2">
      <c r="B37" s="12" t="str">
        <f>IF(LEN(data!A27)&lt;=1,IF(LEN(data!A26)&lt;=1,"",w),CONCATENATE(x,data!A27,y,data!B27,y,data!C27,y,data!J27,y,data!K27,y,data!U27,y,data!V27)&amp;IF(LEN(data!A28)&gt;1,z1_,z2_))</f>
        <v>new Resources("Ten Ways to Improve Your Technical Writing", "", "Robert Bly", "http://www.smartbiz.com/article/view/1345/1/3", "", "2", "160"),</v>
      </c>
    </row>
    <row r="38" spans="2:2">
      <c r="B38" s="12" t="str">
        <f>IF(LEN(data!A28)&lt;=1,IF(LEN(data!A27)&lt;=1,"",w),CONCATENATE(x,data!A28,y,data!B28,y,data!C28,y,data!J28,y,data!K28,y,data!U28,y,data!V28)&amp;IF(LEN(data!A29)&gt;1,z1_,z2_))</f>
        <v>new Resources("Preventing Disasters: How to Use Data to Your Advantage", "", "Charles Caldwell", "http://www.batimes.com/component/content/article/106-articles/408-preventing-disasters-how-to-use-data-to-your-advantage.html", "", "0", "2"),</v>
      </c>
    </row>
    <row r="39" spans="2:2">
      <c r="B39" s="12" t="str">
        <f>IF(LEN(data!A29)&lt;=1,IF(LEN(data!A28)&lt;=1,"",w),CONCATENATE(x,data!A29,y,data!B29,y,data!C29,y,data!J29,y,data!K29,y,data!U29,y,data!V29)&amp;IF(LEN(data!A30)&gt;1,z1_,z2_))</f>
        <v>new Resources("Chromium Developer Documentation", "", "Chromium Open Source", "http://dev.chromium.org/user-experience", "", "1", "64"),</v>
      </c>
    </row>
    <row r="40" spans="2:2">
      <c r="B40" s="12" t="str">
        <f>IF(LEN(data!A30)&lt;=1,IF(LEN(data!A29)&lt;=1,"",w),CONCATENATE(x,data!A30,y,data!B30,y,data!C30,y,data!J30,y,data!K30,y,data!U30,y,data!V30)&amp;IF(LEN(data!A31)&gt;1,z1_,z2_))</f>
        <v>new Resources("Zooming out from the desktop: The use of metaphors in Human-Computer Interface design", "PDF", "Giuseppe Costanza", "http://www.giuseppecostanza.it/research_hci_intro.htm", "", "1", "64"),</v>
      </c>
    </row>
    <row r="41" spans="2:2">
      <c r="B41" s="12" t="str">
        <f>IF(LEN(data!A31)&lt;=1,IF(LEN(data!A30)&lt;=1,"",w),CONCATENATE(x,data!A31,y,data!B31,y,data!C31,y,data!J31,y,data!K31,y,data!U31,y,data!V31)&amp;IF(LEN(data!A32)&gt;1,z1_,z2_))</f>
        <v>new Resources("Information Design Watch", "blog", "Dynamic Diagrams, Inc.", "http://dd.dynamicdiagrams.com/", "", "1", "16"),</v>
      </c>
    </row>
    <row r="42" spans="2:2">
      <c r="B42" s="12" t="str">
        <f>IF(LEN(data!A32)&lt;=1,IF(LEN(data!A31)&lt;=1,"",w),CONCATENATE(x,data!A32,y,data!B32,y,data!C32,y,data!J32,y,data!K32,y,data!U32,y,data!V32)&amp;IF(LEN(data!A33)&gt;1,z1_,z2_))</f>
        <v>new Resources("Jeff Han demos his breakthrough touchscreen", "video", "Jeff Han", "http://www.ted.com/index.php/talks/jeff_han_demos_his_breakthrough_touchscreen.html", "", "1", "64"),</v>
      </c>
    </row>
    <row r="43" spans="2:2">
      <c r="B43" s="12" t="str">
        <f>IF(LEN(data!A33)&lt;=1,IF(LEN(data!A32)&lt;=1,"",w),CONCATENATE(x,data!A33,y,data!B33,y,data!C33,y,data!J33,y,data!K33,y,data!U33,y,data!V33)&amp;IF(LEN(data!A34)&gt;1,z1_,z2_))</f>
        <v>new Resources("Interface in Form: Paper and Product Prototyping for Feedback and Fun", "", "Bruce Hanington", "http://www.uigarden.net/english/interface-in-form-paper-and-product-prototyping-for-feedback-and-fun", "", "1", "82"),</v>
      </c>
    </row>
    <row r="44" spans="2:2">
      <c r="B44" s="12" t="str">
        <f>IF(LEN(data!A34)&lt;=1,IF(LEN(data!A33)&lt;=1,"",w),CONCATENATE(x,data!A34,y,data!B34,y,data!C34,y,data!J34,y,data!K34,y,data!U34,y,data!V34)&amp;IF(LEN(data!A35)&gt;1,z1_,z2_))</f>
        <v>new Resources("The Story of the Ribbon ", "", "Jensen Harris", "http://blogs.msdn.com/jensenh/archive/2008/03/12/the-story-of-the-ribbon.aspx", "", "1", "64"),</v>
      </c>
    </row>
    <row r="45" spans="2:2">
      <c r="B45" s="12" t="str">
        <f>IF(LEN(data!A35)&lt;=1,IF(LEN(data!A34)&lt;=1,"",w),CONCATENATE(x,data!A35,y,data!B35,y,data!C35,y,data!J35,y,data!K35,y,data!U35,y,data!V35)&amp;IF(LEN(data!A36)&gt;1,z1_,z2_))</f>
        <v>new Resources("Rethinking the Progress Bar", "", "Chris Harrison et al.", "http://www.chrisharrison.net/projects/progressbars/index.html", "", "1", "64"),</v>
      </c>
    </row>
    <row r="46" spans="2:2">
      <c r="B46" s="12" t="str">
        <f>IF(LEN(data!A36)&lt;=1,IF(LEN(data!A35)&lt;=1,"",w),CONCATENATE(x,data!A36,y,data!B36,y,data!C36,y,data!J36,y,data!K36,y,data!U36,y,data!V36)&amp;IF(LEN(data!A37)&gt;1,z1_,z2_))</f>
        <v>new Resources("The Three Paradigms of HCI", "PDF", "Steve Harrison et al.", "http://www.viktoria.se/altchi/submissions/submission_steveharrison_0.pdf", "", "1", "64"),</v>
      </c>
    </row>
    <row r="47" spans="2:2">
      <c r="B47" s="12" t="str">
        <f>IF(LEN(data!A37)&lt;=1,IF(LEN(data!A36)&lt;=1,"",w),CONCATENATE(x,data!A37,y,data!B37,y,data!C37,y,data!J37,y,data!K37,y,data!U37,y,data!V37)&amp;IF(LEN(data!A38)&gt;1,z1_,z2_))</f>
        <v>new Resources("The Study of Visual Aesthetics in Human-Computer Interaction ", "", "M. Hassenzahl et al.", "http://drops.dagstuhl.de/portals/index.php?semnr=08292", "", "1", "64"),</v>
      </c>
    </row>
    <row r="48" spans="2:2">
      <c r="B48" s="12" t="str">
        <f>IF(LEN(data!A38)&lt;=1,IF(LEN(data!A37)&lt;=1,"",w),CONCATENATE(x,data!A38,y,data!B38,y,data!C38,y,data!J38,y,data!K38,y,data!U38,y,data!V38)&amp;IF(LEN(data!A39)&gt;1,z1_,z2_))</f>
        <v>new Resources("The Unfortunate Death of Helvetica", "", "Andrei Michael Herasimchuk", "http://www.designbyfire.com/?p=31", "", "1", "24"),</v>
      </c>
    </row>
    <row r="49" spans="2:2">
      <c r="B49" s="12" t="str">
        <f>IF(LEN(data!A39)&lt;=1,IF(LEN(data!A38)&lt;=1,"",w),CONCATENATE(x,data!A39,y,data!B39,y,data!C39,y,data!J39,y,data!K39,y,data!U39,y,data!V39)&amp;IF(LEN(data!A40)&gt;1,z1_,z2_))</f>
        <v>new Resources("Building Better User Interfaces", "video", "Matthijs Hoekstra", "http://channel9.msdn.com/posts/matthijs/Building-Better-User-Interfaces/", "", "1", "64"),</v>
      </c>
    </row>
    <row r="50" spans="2:2">
      <c r="B50" s="12" t="str">
        <f>IF(LEN(data!A40)&lt;=1,IF(LEN(data!A39)&lt;=1,"",w),CONCATENATE(x,data!A40,y,data!B40,y,data!C40,y,data!J40,y,data!K40,y,data!U40,y,data!V40)&amp;IF(LEN(data!A41)&gt;1,z1_,z2_))</f>
        <v>new Resources("Helvetica", "film", "Gary Hustwit", "http://www.helveticafilm.com/", "", "1", "24"),</v>
      </c>
    </row>
    <row r="51" spans="2:2">
      <c r="B51" s="12" t="str">
        <f>IF(LEN(data!A41)&lt;=1,IF(LEN(data!A40)&lt;=1,"",w),CONCATENATE(x,data!A41,y,data!B41,y,data!C41,y,data!J41,y,data!K41,y,data!U41,y,data!V41)&amp;IF(LEN(data!A42)&gt;1,z1_,z2_))</f>
        <v>new Resources("STC Conference: Caroline Jarrett on User Interface Design", "", "Caroline Jarrett", "http://www.idratherbewriting.com/2007/05/19/stc-conference-caroline-jarrett-on-user-interface-design/", "", "1", "64"),</v>
      </c>
    </row>
    <row r="52" spans="2:2">
      <c r="B52" s="12" t="str">
        <f>IF(LEN(data!A42)&lt;=1,IF(LEN(data!A41)&lt;=1,"",w),CONCATENATE(x,data!A42,y,data!B42,y,data!C42,y,data!J42,y,data!K42,y,data!U42,y,data!V42)&amp;IF(LEN(data!A43)&gt;1,z1_,z2_))</f>
        <v>new Resources("Forms that Work: Interview with Caroline Jarrett", "podcast", "Tom Johnson &amp; Caroline Jarrett", "http://www.idratherbewriting.com/2009/06/20/forms-that-work-%E2%80%93-interview-with-caroline-jarrett-podcast/", "", "2", "176"),</v>
      </c>
    </row>
    <row r="53" spans="2:2">
      <c r="B53" s="12" t="str">
        <f>IF(LEN(data!A43)&lt;=1,IF(LEN(data!A42)&lt;=1,"",w),CONCATENATE(x,data!A43,y,data!B43,y,data!C43,y,data!J43,y,data!K43,y,data!U43,y,data!V43)&amp;IF(LEN(data!A44)&gt;1,z1_,z2_))</f>
        <v>new Resources("Introduction to Technical Writing", "podcast", "Tom Johnson &amp; Ricardo Amigo", "http://www.idratherbewriting.com/2009/03/24/introduction-to-technical-writing-podcast/", "", "2", "160"),</v>
      </c>
    </row>
    <row r="54" spans="2:2">
      <c r="B54" s="12" t="str">
        <f>IF(LEN(data!A44)&lt;=1,IF(LEN(data!A43)&lt;=1,"",w),CONCATENATE(x,data!A44,y,data!B44,y,data!C44,y,data!J44,y,data!K44,y,data!U44,y,data!V44)&amp;IF(LEN(data!A45)&gt;1,z1_,z2_))</f>
        <v>new Resources("Is the Computer Desktop an Antique?", "", "Steven Johnson", "http://slate.msn.com/?id=2075219&amp;device=", "", "1", "16"),</v>
      </c>
    </row>
    <row r="55" spans="2:2">
      <c r="B55" s="12" t="str">
        <f>IF(LEN(data!A45)&lt;=1,IF(LEN(data!A44)&lt;=1,"",w),CONCATENATE(x,data!A45,y,data!B45,y,data!C45,y,data!J45,y,data!K45,y,data!U45,y,data!V45)&amp;IF(LEN(data!A46)&gt;1,z1_,z2_))</f>
        <v>new Resources("What Is the Technical Writer’s Role in Interface Design? Interview with Bogo Vatovec", "podcast", "Tom Johnson &amp; Bogo Vatovec", "http://www.idratherbewriting.com/2008/12/14/bogo-vatovec-technical-writers-role-with-design-podcast/", "", "2", "176"),</v>
      </c>
    </row>
    <row r="56" spans="2:2">
      <c r="B56" s="12" t="str">
        <f>IF(LEN(data!A46)&lt;=1,IF(LEN(data!A45)&lt;=1,"",w),CONCATENATE(x,data!A46,y,data!B46,y,data!C46,y,data!J46,y,data!K46,y,data!U46,y,data!V46)&amp;IF(LEN(data!A47)&gt;1,z1_,z2_))</f>
        <v>new Resources("Writing Revisable Manuals: A Guidebook for Business and Government", "", "Duncan Kent", "http://www.techcommunicators.com/dkmanual/htframe.html", "", "2", "160"),</v>
      </c>
    </row>
    <row r="57" spans="2:2">
      <c r="B57" s="12" t="str">
        <f>IF(LEN(data!A47)&lt;=1,IF(LEN(data!A46)&lt;=1,"",w),CONCATENATE(x,data!A47,y,data!B47,y,data!C47,y,data!J47,y,data!K47,y,data!U47,y,data!V47)&amp;IF(LEN(data!A48)&gt;1,z1_,z2_))</f>
        <v>new Resources("A Crash Course in User Interfaces", "", "Nate Kohari", "http://kohari.org/2006/07/27/a-crash-course-in-user-interfaces/", "", "1", "64"),</v>
      </c>
    </row>
    <row r="58" spans="2:2">
      <c r="B58" s="12" t="str">
        <f>IF(LEN(data!A48)&lt;=1,IF(LEN(data!A47)&lt;=1,"",w),CONCATENATE(x,data!A48,y,data!B48,y,data!C48,y,data!J48,y,data!K48,y,data!U48,y,data!V48)&amp;IF(LEN(data!A49)&gt;1,z1_,z2_))</f>
        <v>new Resources("Card Sorting", "", "Holdger Maassen", "http://ux4dotcom.blogspot.com/2009/08/card-sorting.html", "", "0", "22"),</v>
      </c>
    </row>
    <row r="59" spans="2:2">
      <c r="B59" s="12" t="str">
        <f>IF(LEN(data!A49)&lt;=1,IF(LEN(data!A48)&lt;=1,"",w),CONCATENATE(x,data!A49,y,data!B49,y,data!C49,y,data!J49,y,data!K49,y,data!U49,y,data!V49)&amp;IF(LEN(data!A50)&gt;1,z1_,z2_))</f>
        <v>new Resources("The agile technical writer", "", "Sarah Maddox", "http://ffeathers.wordpress.com/2008/01/20/the-agile-technical-writer/", "", "2", "160"),</v>
      </c>
    </row>
    <row r="60" spans="2:2">
      <c r="B60" s="12" t="str">
        <f>IF(LEN(data!A50)&lt;=1,IF(LEN(data!A49)&lt;=1,"",w),CONCATENATE(x,data!A50,y,data!B50,y,data!C50,y,data!J50,y,data!K50,y,data!U50,y,data!V50)&amp;IF(LEN(data!A51)&gt;1,z1_,z2_))</f>
        <v>new Resources("Online Technical Writing", "", "David A. McMurrey", "http://www.io.com/~hcexres/textbook/", "", "2", "164"),</v>
      </c>
    </row>
    <row r="61" spans="2:2">
      <c r="B61" s="12" t="str">
        <f>IF(LEN(data!A51)&lt;=1,IF(LEN(data!A50)&lt;=1,"",w),CONCATENATE(x,data!A51,y,data!B51,y,data!C51,y,data!J51,y,data!K51,y,data!U51,y,data!V51)&amp;IF(LEN(data!A52)&gt;1,z1_,z2_))</f>
        <v>new Resources("Manifesto of the UI", "", "Kyle Neath", "http://warpspire.com/features/ui-manifesto/", "", "1", "64"),</v>
      </c>
    </row>
    <row r="62" spans="2:2">
      <c r="B62" s="12" t="str">
        <f>IF(LEN(data!A52)&lt;=1,IF(LEN(data!A51)&lt;=1,"",w),CONCATENATE(x,data!A52,y,data!B52,y,data!C52,y,data!J52,y,data!K52,y,data!U52,y,data!V52)&amp;IF(LEN(data!A53)&gt;1,z1_,z2_))</f>
        <v>new Resources("10 Best Intranets of 2009", "", "Jakob Nielsen", "http://www.useit.com/alertbox/intranet_design.html", "", "1", "18"),</v>
      </c>
    </row>
    <row r="63" spans="2:2">
      <c r="B63" s="12" t="str">
        <f>IF(LEN(data!A53)&lt;=1,IF(LEN(data!A52)&lt;=1,"",w),CONCATENATE(x,data!A53,y,data!B53,y,data!C53,y,data!J53,y,data!K53,y,data!U53,y,data!V53)&amp;IF(LEN(data!A54)&gt;1,z1_,z2_))</f>
        <v>new Resources("Agile Development Projects and Usability ", "", "Jakob Nielsen", "http://www.useit.com/alertbox/agile-methods.html", "", "1", "18"),</v>
      </c>
    </row>
    <row r="64" spans="2:2">
      <c r="B64" s="12" t="str">
        <f>IF(LEN(data!A54)&lt;=1,IF(LEN(data!A53)&lt;=1,"",w),CONCATENATE(x,data!A54,y,data!B54,y,data!C54,y,data!J54,y,data!K54,y,data!U54,y,data!V54)&amp;IF(LEN(data!A55)&gt;1,z1_,z2_))</f>
        <v>new Resources("American English vs. British English for Web Content", "", "Jakob Nielsen", "http://www.useit.com/alertbox/american-british-english.html", "", "2", "132"),</v>
      </c>
    </row>
    <row r="65" spans="2:2">
      <c r="B65" s="12" t="str">
        <f>IF(LEN(data!A55)&lt;=1,IF(LEN(data!A54)&lt;=1,"",w),CONCATENATE(x,data!A55,y,data!B55,y,data!C55,y,data!J55,y,data!K55,y,data!U55,y,data!V55)&amp;IF(LEN(data!A56)&gt;1,z1_,z2_))</f>
        <v>new Resources("IA Task Failures Remain Costly", "", "Jakob Nielsen", "http://www.useit.com/alertbox/ia-failures.html", "", "1", "18"),</v>
      </c>
    </row>
    <row r="66" spans="2:2">
      <c r="B66" s="12" t="str">
        <f>IF(LEN(data!A56)&lt;=1,IF(LEN(data!A55)&lt;=1,"",w),CONCATENATE(x,data!A56,y,data!B56,y,data!C56,y,data!J56,y,data!K56,y,data!U56,y,data!V56)&amp;IF(LEN(data!A57)&gt;1,z1_,z2_))</f>
        <v>new Resources("Mega Drop-Down Navigation Menus Work Well ", "", "Jakob Nielsen", "http://www.useit.com/alertbox/mega-dropdown-menus.html", "", "1", "84"),</v>
      </c>
    </row>
    <row r="67" spans="2:2">
      <c r="B67" s="12" t="str">
        <f>IF(LEN(data!A57)&lt;=1,IF(LEN(data!A56)&lt;=1,"",w),CONCATENATE(x,data!A57,y,data!B57,y,data!C57,y,data!J57,y,data!K57,y,data!U57,y,data!V57)&amp;IF(LEN(data!A58)&gt;1,z1_,z2_))</f>
        <v>new Resources("Top 10 mistakes of Web design", "", "Jakob Nielsen", "http://www.useit.com/alertbox/9605.html", "", "1", "16"),</v>
      </c>
    </row>
    <row r="68" spans="2:2">
      <c r="B68" s="12" t="str">
        <f>IF(LEN(data!A58)&lt;=1,IF(LEN(data!A57)&lt;=1,"",w),CONCATENATE(x,data!A58,y,data!B58,y,data!C58,y,data!J58,y,data!K58,y,data!U58,y,data!V58)&amp;IF(LEN(data!A59)&gt;1,z1_,z2_))</f>
        <v>new Resources("Usability 101", "", "Jakob Nielsen", "http://www.useit.com/alertbox/20030825.html", "", "1", "16"),</v>
      </c>
    </row>
    <row r="69" spans="2:2">
      <c r="B69" s="12" t="str">
        <f>IF(LEN(data!A59)&lt;=1,IF(LEN(data!A58)&lt;=1,"",w),CONCATENATE(x,data!A59,y,data!B59,y,data!C59,y,data!J59,y,data!K59,y,data!U59,y,data!V59)&amp;IF(LEN(data!A60)&gt;1,z1_,z2_))</f>
        <v>new Resources("Doing The Right Thing: Apple UI history", "", "Andrew Orlowski", "http://www.theregister.co.uk/2003/05/06/doing_the_right_thing_apple/", "", "1", "64"),</v>
      </c>
    </row>
    <row r="70" spans="2:2">
      <c r="B70" s="12" t="str">
        <f>IF(LEN(data!A60)&lt;=1,IF(LEN(data!A59)&lt;=1,"",w),CONCATENATE(x,data!A60,y,data!B60,y,data!C60,y,data!J60,y,data!K60,y,data!U60,y,data!V60)&amp;IF(LEN(data!A61)&gt;1,z1_,z2_))</f>
        <v>new Resources("User Interface Design - Taking the Good with the Bad", "", "Mike Padilla", "http://www.digital-web.com/articles/user_interface_design_taking_the_good_with_the_bad/", "", "1", "64"),</v>
      </c>
    </row>
    <row r="71" spans="2:2">
      <c r="B71" s="12" t="str">
        <f>IF(LEN(data!A61)&lt;=1,IF(LEN(data!A60)&lt;=1,"",w),CONCATENATE(x,data!A61,y,data!B61,y,data!C61,y,data!J61,y,data!K61,y,data!U61,y,data!V61)&amp;IF(LEN(data!A62)&gt;1,z1_,z2_))</f>
        <v>new Resources("nicolasrapp.com information design", "blog", "Nicolas Rapp", "http://nicolasrapp.com/", "", "1", "16"),</v>
      </c>
    </row>
    <row r="72" spans="2:2">
      <c r="B72" s="12" t="str">
        <f>IF(LEN(data!A62)&lt;=1,IF(LEN(data!A61)&lt;=1,"",w),CONCATENATE(x,data!A62,y,data!B62,y,data!C62,y,data!J62,y,data!K62,y,data!U62,y,data!V62)&amp;IF(LEN(data!A63)&gt;1,z1_,z2_))</f>
        <v>new Resources("The Spectrum of User Experience", "", "Oliver Reichenstein", "http://informationarchitects.jp/the-spectrum-of-user-experience-1/", "", "1", "16"),</v>
      </c>
    </row>
    <row r="73" spans="2:2">
      <c r="B73" s="12" t="str">
        <f>IF(LEN(data!A63)&lt;=1,IF(LEN(data!A62)&lt;=1,"",w),CONCATENATE(x,data!A63,y,data!B63,y,data!C63,y,data!J63,y,data!K63,y,data!U63,y,data!V63)&amp;IF(LEN(data!A64)&gt;1,z1_,z2_))</f>
        <v>new Resources("A History of the GUI", "", "Jeremy Reimer", "http://arstechnica.com/articles/paedia/gui.ars", "", "1", "64"),</v>
      </c>
    </row>
    <row r="74" spans="2:2">
      <c r="B74" s="12" t="str">
        <f>IF(LEN(data!A64)&lt;=1,IF(LEN(data!A63)&lt;=1,"",w),CONCATENATE(x,data!A64,y,data!B64,y,data!C64,y,data!J64,y,data!K64,y,data!U64,y,data!V64)&amp;IF(LEN(data!A65)&gt;1,z1_,z2_))</f>
        <v>new Resources("IA for the Rest of the World", "", "Miles Rochford", "http://asis.org/Bulletin/Aug-09/AugSep09_Rochford.html", "", "1", "20"),</v>
      </c>
    </row>
    <row r="75" spans="2:2">
      <c r="B75" s="12" t="str">
        <f>IF(LEN(data!A65)&lt;=1,IF(LEN(data!A64)&lt;=1,"",w),CONCATENATE(x,data!A65,y,data!B65,y,data!C65,y,data!J65,y,data!K65,y,data!U65,y,data!V65)&amp;IF(LEN(data!A66)&gt;1,z1_,z2_))</f>
        <v>new Resources("Ten Years of Photoshop: The Birth of a Killer Application", "PDF", "Jeff Schewe", "http://www.designbyfire.com/pdfs/history_of_photoshop.pdf", "", "1", "16"),</v>
      </c>
    </row>
    <row r="76" spans="2:2">
      <c r="B76" s="12" t="str">
        <f>IF(LEN(data!A66)&lt;=1,IF(LEN(data!A65)&lt;=1,"",w),CONCATENATE(x,data!A66,y,data!B66,y,data!C66,y,data!J66,y,data!K66,y,data!U66,y,data!V66)&amp;IF(LEN(data!A67)&gt;1,z1_,z2_))</f>
        <v>new Resources("Requirements Specification", "Word,  requires registration", "Seilevel", "http://www.seilevel.com/resources/#", "", "0", "34"),</v>
      </c>
    </row>
    <row r="77" spans="2:2">
      <c r="B77" s="12" t="str">
        <f>IF(LEN(data!A67)&lt;=1,IF(LEN(data!A66)&lt;=1,"",w),CONCATENATE(x,data!A67,y,data!B67,y,data!C67,y,data!J67,y,data!K67,y,data!U67,y,data!V67)&amp;IF(LEN(data!A68)&gt;1,z1_,z2_))</f>
        <v>new Resources("Tools For Requirements Gathering Sessions", "PDF,  requires registration", "Seilevel", "http://www.seilevel.com/resources/#", "", "0", "34"),</v>
      </c>
    </row>
    <row r="78" spans="2:2">
      <c r="B78" s="12" t="str">
        <f>IF(LEN(data!A68)&lt;=1,IF(LEN(data!A67)&lt;=1,"",w),CONCATENATE(x,data!A68,y,data!B68,y,data!C68,y,data!J68,y,data!K68,y,data!U68,y,data!V68)&amp;IF(LEN(data!A69)&gt;1,z1_,z2_))</f>
        <v>new Resources("Doesn’t Graphic Design/Layout Affect Scanning Patterns?", "", "Jeff Sexton", "http://www.grokdotcom.com/2009/04/08/doesnt-graphic-designlayout-affect-scanning-patterns/", "", "1", "16"),</v>
      </c>
    </row>
    <row r="79" spans="2:2">
      <c r="B79" s="12" t="str">
        <f>IF(LEN(data!A69)&lt;=1,IF(LEN(data!A68)&lt;=1,"",w),CONCATENATE(x,data!A69,y,data!B69,y,data!C69,y,data!J69,y,data!K69,y,data!U69,y,data!V69)&amp;IF(LEN(data!A70)&gt;1,z1_,z2_))</f>
        <v>new Resources("The Future of the Desktop", "", "Nova Spivack", "http://www.readwriteweb.com/archives/future_of_the_desktop.php", "", "1", "64"),</v>
      </c>
    </row>
    <row r="80" spans="2:2">
      <c r="B80" s="12" t="str">
        <f>IF(LEN(data!A70)&lt;=1,IF(LEN(data!A69)&lt;=1,"",w),CONCATENATE(x,data!A70,y,data!B70,y,data!C70,y,data!J70,y,data!K70,y,data!U70,y,data!V70)&amp;IF(LEN(data!A71)&gt;1,z1_,z2_))</f>
        <v>new Resources("Finding Gold in Your User Research Results", "", "Daniel Szuc", "http://www.uxmatters.com/mt/archives/2009/07/finding-gold-in-your-user-research-results.php", "", "0", "18"),</v>
      </c>
    </row>
    <row r="81" spans="2:2">
      <c r="B81" s="12" t="str">
        <f>IF(LEN(data!A71)&lt;=1,IF(LEN(data!A70)&lt;=1,"",w),CONCATENATE(x,data!A71,y,data!B71,y,data!C71,y,data!J71,y,data!K71,y,data!U71,y,data!V71)&amp;IF(LEN(data!A72)&gt;1,z1_,z2_))</f>
        <v>new Resources("User Interface Design for Web Applications", "", "Jean Tillman", "http://www.digital-web.com/articles/user_interface_design_for_web_applications/", "", "1", "84"),</v>
      </c>
    </row>
    <row r="82" spans="2:2">
      <c r="B82" s="12" t="str">
        <f>IF(LEN(data!A72)&lt;=1,IF(LEN(data!A71)&lt;=1,"",w),CONCATENATE(x,data!A72,y,data!B72,y,data!C72,y,data!J72,y,data!K72,y,data!U72,y,data!V72)&amp;IF(LEN(data!A73)&gt;1,z1_,z2_))</f>
        <v>new Resources("We Are Colorblind", "website", " Tom van Beveren", "http://wearecolorblind.com", "", "1", "88"),</v>
      </c>
    </row>
    <row r="83" spans="2:2">
      <c r="B83" s="12" t="str">
        <f>IF(LEN(data!A73)&lt;=1,IF(LEN(data!A72)&lt;=1,"",w),CONCATENATE(x,data!A73,y,data!B73,y,data!C73,y,data!J73,y,data!K73,y,data!U73,y,data!V73)&amp;IF(LEN(data!A74)&gt;1,z1_,z2_))</f>
        <v>new Resources("information aesthetics", "website", "Andrew Vande Moere", "http://infosthetics.com/", "", "1", "16"),</v>
      </c>
    </row>
    <row r="84" spans="2:2">
      <c r="B84" s="12" t="str">
        <f>IF(LEN(data!A74)&lt;=1,IF(LEN(data!A73)&lt;=1,"",w),CONCATENATE(x,data!A74,y,data!B74,y,data!C74,y,data!J74,y,data!K74,y,data!U74,y,data!V74)&amp;IF(LEN(data!A75)&gt;1,z1_,z2_))</f>
        <v>new Resources("Why Business Analysts Are So Important for IT and CIOs", "", "Thomas Wailgum", "http://www.cio.com/article/336213/Why_Business_Analysts_Are_So_Important_for_IT_and_CIOs", "", "0", "2"),</v>
      </c>
    </row>
    <row r="85" spans="2:2">
      <c r="B85" s="12" t="str">
        <f>IF(LEN(data!A75)&lt;=1,IF(LEN(data!A74)&lt;=1,"",w),CONCATENATE(x,data!A75,y,data!B75,y,data!C75,y,data!J75,y,data!K75,y,data!U75,y,data!V75)&amp;IF(LEN(data!A76)&gt;1,z1_,z2_))</f>
        <v>new Resources("Emotion and the sense of presence in HCI design ", "", "John Waterworth", "http://www.uigarden.net/english/emotion-and-the-sense-of-presence-in-hci-design", "", "1", "64"),</v>
      </c>
    </row>
    <row r="86" spans="2:2">
      <c r="B86" s="12" t="str">
        <f>IF(LEN(data!A76)&lt;=1,IF(LEN(data!A75)&lt;=1,"",w),CONCATENATE(x,data!A76,y,data!B76,y,data!C76,y,data!J76,y,data!K76,y,data!U76,y,data!V76)&amp;IF(LEN(data!A77)&gt;1,z1_,z2_))</f>
        <v>new Resources("Requirements  Engineering", "", "Karl Wiegers", "http://www.processimpact.com/goodies.shtml#reqs", "", "0", "34"),</v>
      </c>
    </row>
    <row r="87" spans="2:2">
      <c r="B87" s="12" t="str">
        <f>IF(LEN(data!A77)&lt;=1,IF(LEN(data!A76)&lt;=1,"",w),CONCATENATE(x,data!A77,y,data!B77,y,data!C77,y,data!J77,y,data!K77,y,data!U77,y,data!V77)&amp;IF(LEN(data!A78)&gt;1,z1_,z2_))</f>
        <v>new Resources("History of the graphical user interface", "", "Wikipedia", "http://en.wikipedia.org/wiki/History_of_the_graphical_user_interface", "", "1", "64"),</v>
      </c>
    </row>
    <row r="88" spans="2:2">
      <c r="B88" s="12" t="str">
        <f>IF(LEN(data!A78)&lt;=1,IF(LEN(data!A77)&lt;=1,"",w),CONCATENATE(x,data!A78,y,data!B78,y,data!C78,y,data!J78,y,data!K78,y,data!U78,y,data!V78)&amp;IF(LEN(data!A79)&gt;1,z1_,z2_))</f>
        <v>new Resources("Document Design Matters", "", "Erik Wilde &amp; Robert J. Glushko", "http://dret.net/netdret/docs/wilde-cacm2008-document-design-matters/", "", "2", "180"),</v>
      </c>
    </row>
    <row r="89" spans="2:2">
      <c r="B89" s="12" t="str">
        <f>IF(LEN(data!A79)&lt;=1,IF(LEN(data!A78)&lt;=1,"",w),CONCATENATE(x,data!A79,y,data!B79,y,data!C79,y,data!J79,y,data!K79,y,data!U79,y,data!V79)&amp;IF(LEN(data!A80)&gt;1,z1_,z2_))</f>
        <v>new Resources("Google vs. Yahoo! Interface Design", "", "Luke Wroblewski", "http://www.lukew.com/ff/entry.asp?189", "", "1", "64"),</v>
      </c>
    </row>
    <row r="90" spans="2:2">
      <c r="B90" s="12" t="str">
        <f>IF(LEN(data!A80)&lt;=1,IF(LEN(data!A79)&lt;=1,"",w),CONCATENATE(x,data!A80,y,data!B80,y,data!C80,y,data!J80,y,data!K80,y,data!U80,y,data!V80)&amp;IF(LEN(data!A81)&gt;1,z1_,z2_))</f>
        <v>new Resources("An Interview with Edward R. Tufte", "", "Mark Zachary, Charlotte Thrawls &amp; Edward R. Tufte", "http://www.edwardtufte.com/tufte/lea_04", "", "1", "80")</v>
      </c>
    </row>
    <row r="91" spans="2:2">
      <c r="B91" s="12" t="str">
        <f>IF(LEN(data!A81)&lt;=1,IF(LEN(data!A80)&lt;=1,"",w),CONCATENATE(x,data!A81,y,data!B81,y,data!C81,y,data!J81,y,data!K81,y,data!U81,y,data!V81)&amp;IF(LEN(data!A82)&gt;1,z1_,z2_))</f>
        <v xml:space="preserve">]; </v>
      </c>
    </row>
    <row r="92" spans="2:2">
      <c r="B92" s="12" t="str">
        <f>IF(LEN(data!A82)&lt;=1,IF(LEN(data!A81)&lt;=1,"",w),CONCATENATE(x,data!A82,y,data!B82,y,data!C82,y,data!J82,y,data!K82,y,data!U82,y,data!V82)&amp;IF(LEN(data!A83)&gt;1,z1_,z2_))</f>
        <v/>
      </c>
    </row>
    <row r="93" spans="2:2">
      <c r="B93" s="12" t="str">
        <f>IF(LEN(data!A83)&lt;=1,IF(LEN(data!A82)&lt;=1,"",w),CONCATENATE(x,data!A83,y,data!B83,y,data!C83,y,data!J83,y,data!K83,y,data!U83,y,data!V83)&amp;IF(LEN(data!A84)&gt;1,z1_,z2_))</f>
        <v/>
      </c>
    </row>
    <row r="94" spans="2:2">
      <c r="B94" s="12" t="str">
        <f>IF(LEN(data!A84)&lt;=1,IF(LEN(data!A83)&lt;=1,"",w),CONCATENATE(x,data!A84,y,data!B84,y,data!C84,y,data!J84,y,data!K84,y,data!U84,y,data!V84)&amp;IF(LEN(data!A85)&gt;1,z1_,z2_))</f>
        <v/>
      </c>
    </row>
    <row r="95" spans="2:2">
      <c r="B95" s="12" t="str">
        <f>IF(LEN(data!A85)&lt;=1,IF(LEN(data!A84)&lt;=1,"",w),CONCATENATE(x,data!A85,y,data!B85,y,data!C85,y,data!J85,y,data!K85,y,data!U85,y,data!V85)&amp;IF(LEN(data!A86)&gt;1,z1_,z2_))</f>
        <v/>
      </c>
    </row>
    <row r="96" spans="2:2">
      <c r="B96" s="12" t="str">
        <f>IF(LEN(data!A86)&lt;=1,IF(LEN(data!A85)&lt;=1,"",w),CONCATENATE(x,data!A86,y,data!B86,y,data!C86,y,data!J86,y,data!K86,y,data!U86,y,data!V86)&amp;IF(LEN(data!A87)&gt;1,z1_,z2_))</f>
        <v/>
      </c>
    </row>
    <row r="97" spans="2:2">
      <c r="B97" s="12" t="str">
        <f>IF(LEN(data!A87)&lt;=1,IF(LEN(data!A86)&lt;=1,"",w),CONCATENATE(x,data!A87,y,data!B87,y,data!C87,y,data!J87,y,data!K87,y,data!U87,y,data!V87)&amp;IF(LEN(data!A88)&gt;1,z1_,z2_))</f>
        <v/>
      </c>
    </row>
    <row r="98" spans="2:2">
      <c r="B98" s="12" t="str">
        <f>IF(LEN(data!A88)&lt;=1,IF(LEN(data!A87)&lt;=1,"",w),CONCATENATE(x,data!A88,y,data!B88,y,data!C88,y,data!J88,y,data!K88,y,data!U88,y,data!V88)&amp;IF(LEN(data!A89)&gt;1,z1_,z2_))</f>
        <v/>
      </c>
    </row>
    <row r="99" spans="2:2">
      <c r="B99" s="12" t="str">
        <f>IF(LEN(data!A89)&lt;=1,IF(LEN(data!A88)&lt;=1,"",w),CONCATENATE(x,data!A89,y,data!B89,y,data!C89,y,data!J89,y,data!K89,y,data!U89,y,data!V89)&amp;IF(LEN(data!A90)&gt;1,z1_,z2_))</f>
        <v/>
      </c>
    </row>
    <row r="100" spans="2:2">
      <c r="B100" s="12" t="str">
        <f>IF(LEN(data!A90)&lt;=1,IF(LEN(data!A89)&lt;=1,"",w),CONCATENATE(x,data!A90,y,data!B90,y,data!C90,y,data!J90,y,data!K90,y,data!U90,y,data!V90)&amp;IF(LEN(data!A91)&gt;1,z1_,z2_))</f>
        <v/>
      </c>
    </row>
    <row r="101" spans="2:2">
      <c r="B101" s="12" t="str">
        <f>IF(LEN(data!A91)&lt;=1,IF(LEN(data!A90)&lt;=1,"",w),CONCATENATE(x,data!A91,y,data!B91,y,data!C91,y,data!J91,y,data!K91,y,data!U91,y,data!V91)&amp;IF(LEN(data!A92)&gt;1,z1_,z2_))</f>
        <v/>
      </c>
    </row>
    <row r="102" spans="2:2">
      <c r="B102" s="12" t="str">
        <f>IF(LEN(data!A92)&lt;=1,IF(LEN(data!A91)&lt;=1,"",w),CONCATENATE(x,data!A92,y,data!B92,y,data!C92,y,data!J92,y,data!K92,y,data!U92,y,data!V92)&amp;IF(LEN(data!A93)&gt;1,z1_,z2_))</f>
        <v/>
      </c>
    </row>
    <row r="103" spans="2:2">
      <c r="B103" s="7"/>
    </row>
    <row r="104" spans="2:2">
      <c r="B104" s="7"/>
    </row>
    <row r="105" spans="2:2">
      <c r="B105" s="7"/>
    </row>
    <row r="106" spans="2:2">
      <c r="B106" s="7"/>
    </row>
  </sheetData>
  <pageMargins left="0.7" right="0.7" top="0.75" bottom="0.75" header="0.3" footer="0.3"/>
  <pageSetup orientation="portrait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data</vt:lpstr>
      <vt:lpstr>ID</vt:lpstr>
      <vt:lpstr>Sheet3</vt:lpstr>
      <vt:lpstr>segments</vt:lpstr>
      <vt:lpstr>javascript</vt:lpstr>
      <vt:lpstr>sections</vt:lpstr>
      <vt:lpstr>w</vt:lpstr>
      <vt:lpstr>x</vt:lpstr>
      <vt:lpstr>y</vt:lpstr>
      <vt:lpstr>z1_</vt:lpstr>
      <vt:lpstr>z2_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Catchword</dc:creator>
  <cp:lastModifiedBy>Catchword</cp:lastModifiedBy>
  <dcterms:created xsi:type="dcterms:W3CDTF">2009-08-14T17:12:03Z</dcterms:created>
  <dcterms:modified xsi:type="dcterms:W3CDTF">2009-10-15T17:28:42Z</dcterms:modified>
</cp:coreProperties>
</file>